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landeroin\Box\14_Bât_Affaires\Rennes\35BA-101167-LANDIVISIAU-BAN-Bât Logement 268\04_Etudes\08-DCE\Pièces écrites\DPGF\NOVEMBRE 2024\"/>
    </mc:Choice>
  </mc:AlternateContent>
  <xr:revisionPtr revIDLastSave="0" documentId="13_ncr:1_{7DC370E8-BC0E-48B0-8DE6-8EA445F14369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PDG" sheetId="6" r:id="rId1"/>
    <sheet name="02-GO" sheetId="1" r:id="rId2"/>
  </sheets>
  <definedNames>
    <definedName name="_xlnm.Print_Titles" localSheetId="1">'02-GO'!$6:$11</definedName>
    <definedName name="LOT" localSheetId="0">#REF!</definedName>
    <definedName name="LOT">'02-GO'!$B$9</definedName>
    <definedName name="N°_LOT" localSheetId="0">#REF!</definedName>
    <definedName name="N°_LOT">'02-GO'!$A$9</definedName>
    <definedName name="nomprofilé">#REF!</definedName>
    <definedName name="soutainement">#REF!</definedName>
    <definedName name="Titre">#REF!</definedName>
    <definedName name="_xlnm.Print_Area" localSheetId="1">'02-GO'!$A$1:$J$295</definedName>
    <definedName name="_xlnm.Print_Area" localSheetId="0">PDG!$A$1:$H$48</definedName>
  </definedNames>
  <calcPr calcId="191029"/>
</workbook>
</file>

<file path=xl/calcChain.xml><?xml version="1.0" encoding="utf-8"?>
<calcChain xmlns="http://schemas.openxmlformats.org/spreadsheetml/2006/main">
  <c r="G8" i="6" l="1"/>
  <c r="E210" i="6"/>
  <c r="E209" i="6" s="1"/>
  <c r="E209" i="1"/>
  <c r="E208" i="1" s="1"/>
  <c r="B293" i="1" l="1"/>
  <c r="B291" i="1"/>
  <c r="E291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7" i="1"/>
  <c r="H256" i="1"/>
  <c r="H255" i="1"/>
  <c r="H254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09" i="1"/>
  <c r="H208" i="1"/>
  <c r="H207" i="1"/>
  <c r="H206" i="1"/>
  <c r="H205" i="1"/>
  <c r="H204" i="1"/>
  <c r="H202" i="1"/>
  <c r="H201" i="1"/>
  <c r="H200" i="1"/>
  <c r="H199" i="1"/>
  <c r="H198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4" i="1"/>
  <c r="H173" i="1"/>
  <c r="H172" i="1"/>
  <c r="H170" i="1"/>
  <c r="H169" i="1"/>
  <c r="H168" i="1"/>
  <c r="H167" i="1"/>
  <c r="H166" i="1"/>
  <c r="H165" i="1"/>
  <c r="H164" i="1"/>
  <c r="H163" i="1"/>
  <c r="H162" i="1"/>
  <c r="H161" i="1"/>
  <c r="H160" i="1"/>
  <c r="H158" i="1"/>
  <c r="H157" i="1"/>
  <c r="H156" i="1"/>
  <c r="H155" i="1"/>
  <c r="H154" i="1"/>
  <c r="H153" i="1"/>
  <c r="H152" i="1"/>
  <c r="H151" i="1"/>
  <c r="H150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15" i="1"/>
  <c r="H114" i="1"/>
  <c r="H107" i="1"/>
  <c r="H105" i="1"/>
  <c r="H99" i="1"/>
  <c r="H97" i="1"/>
  <c r="H95" i="1"/>
  <c r="H91" i="1"/>
  <c r="H85" i="1"/>
  <c r="H84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6" i="1"/>
  <c r="H45" i="1"/>
  <c r="H44" i="1"/>
  <c r="H42" i="1"/>
  <c r="H41" i="1"/>
  <c r="H40" i="1"/>
  <c r="H39" i="1"/>
  <c r="H38" i="1"/>
  <c r="H37" i="1"/>
  <c r="H25" i="1"/>
  <c r="H21" i="1"/>
  <c r="H20" i="1"/>
  <c r="H19" i="1"/>
  <c r="H18" i="1"/>
  <c r="H17" i="1"/>
  <c r="J258" i="1" l="1"/>
  <c r="J175" i="1"/>
  <c r="J253" i="1"/>
  <c r="J159" i="1"/>
  <c r="J203" i="1"/>
  <c r="J83" i="1"/>
  <c r="J239" i="1"/>
  <c r="J24" i="1"/>
  <c r="J16" i="1"/>
  <c r="J291" i="1" l="1"/>
  <c r="G8" i="1" s="1"/>
  <c r="F291" i="1" l="1"/>
  <c r="J292" i="1"/>
  <c r="J293" i="1" s="1"/>
  <c r="M8" i="1"/>
  <c r="N8" i="1"/>
  <c r="N9" i="1" s="1"/>
  <c r="O8" i="1"/>
  <c r="P8" i="1"/>
  <c r="Q8" i="1" s="1"/>
  <c r="M9" i="1"/>
  <c r="O9" i="1"/>
  <c r="P9" i="1"/>
  <c r="Q9" i="1"/>
  <c r="M10" i="1"/>
  <c r="N10" i="1"/>
  <c r="O10" i="1"/>
  <c r="P10" i="1"/>
  <c r="Q10" i="1" s="1"/>
  <c r="M11" i="1"/>
  <c r="N11" i="1"/>
  <c r="O11" i="1"/>
  <c r="P11" i="1"/>
  <c r="Q11" i="1" s="1"/>
  <c r="M12" i="1"/>
  <c r="N12" i="1"/>
  <c r="O12" i="1"/>
  <c r="P12" i="1"/>
  <c r="Q12" i="1"/>
  <c r="M13" i="1"/>
  <c r="N13" i="1"/>
  <c r="O13" i="1"/>
  <c r="P13" i="1"/>
  <c r="Q13" i="1" s="1"/>
  <c r="M14" i="1"/>
  <c r="N14" i="1"/>
  <c r="O14" i="1"/>
  <c r="P14" i="1"/>
  <c r="M15" i="1"/>
  <c r="N15" i="1"/>
  <c r="O15" i="1"/>
  <c r="P15" i="1"/>
  <c r="Q15" i="1" s="1"/>
  <c r="A15" i="1" s="1"/>
  <c r="P7" i="1"/>
  <c r="Q7" i="1" s="1"/>
  <c r="O7" i="1"/>
  <c r="N7" i="1"/>
  <c r="M7" i="1"/>
  <c r="Q14" i="1" l="1"/>
  <c r="E6" i="1" l="1"/>
</calcChain>
</file>

<file path=xl/sharedStrings.xml><?xml version="1.0" encoding="utf-8"?>
<sst xmlns="http://schemas.openxmlformats.org/spreadsheetml/2006/main" count="562" uniqueCount="336">
  <si>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</si>
  <si>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</si>
  <si>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</si>
  <si>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</si>
  <si>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</si>
  <si>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</si>
  <si>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</si>
  <si>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</si>
  <si>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</si>
  <si>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</si>
  <si>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</si>
  <si>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</si>
  <si>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Prestations générales</t>
  </si>
  <si>
    <t>Dossier des ouvrages exécutés</t>
  </si>
  <si>
    <t>Réseaux EU-EV-EP</t>
  </si>
  <si>
    <t>Contrôle des réseaux EU-EP</t>
  </si>
  <si>
    <t>Reprises diverses</t>
  </si>
  <si>
    <t>Majuscule</t>
  </si>
  <si>
    <t>SYNTHESE</t>
  </si>
  <si>
    <t>Attention, le quadrillage sort mal à l'impression --&gt; A refaire</t>
  </si>
  <si>
    <t>GENERALITES</t>
  </si>
  <si>
    <t>ens</t>
  </si>
  <si>
    <t>u</t>
  </si>
  <si>
    <t>m²</t>
  </si>
  <si>
    <t>ml</t>
  </si>
  <si>
    <r>
      <t>m</t>
    </r>
    <r>
      <rPr>
        <sz val="10"/>
        <rFont val="Calibri"/>
        <family val="2"/>
      </rPr>
      <t>³</t>
    </r>
  </si>
  <si>
    <t>Propositon quand on a la mission quantité</t>
  </si>
  <si>
    <t>Equipements de sol</t>
  </si>
  <si>
    <t>Canalisations</t>
  </si>
  <si>
    <t>Regards de visite et de branchement</t>
  </si>
  <si>
    <t>Mise en page : tout "sans couleur", sauf :</t>
  </si>
  <si>
    <t>Lignes "tête de page", "variante obligatoire", "synthèse" : couleur R196/V189/B151</t>
  </si>
  <si>
    <t>Lignes "chapitres" : couleur R221/V217/B196</t>
  </si>
  <si>
    <t>Lignes "récap" : couleur R221/V217/B196</t>
  </si>
  <si>
    <t>Lignes "récap" (colonnes E/F/G) : couleur R238/V236/B225</t>
  </si>
  <si>
    <t>quadrillage :</t>
  </si>
  <si>
    <t>Cadre En-tête</t>
  </si>
  <si>
    <t>Mettre un quadrillage blanc sur toute la page (A7 / Ifin)</t>
  </si>
  <si>
    <t>Mettre un quadrillage vertical et horizontal en pointillé (sous"aucun") gris R191/V191/B191</t>
  </si>
  <si>
    <t>Mettre un quadrillage "encadré" en pointillé (sous"aucun") gris R191/V191/B191</t>
  </si>
  <si>
    <t>Les quantités indiquées par la Maîtrise d'œuvre sont des quantités théoriques, sans pertes, sans chutes, sans coefficients de foisonnement. L'entreprise devra en tenir compte dans ses prix unitaires.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</si>
  <si>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</si>
  <si>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Les quantités sont fournies par la Maîtrise d'œuvre mais l'Entreprise a obligation de les vérifier et de les corriger (suivant nécessité) avant la remise de son offre.</t>
  </si>
  <si>
    <t>--&gt; Appliquer sur les cases suivantes : A27/C32  -- E27/G32</t>
  </si>
  <si>
    <t>--&gt; Appliquer sur les cases suivantes : I27/I32</t>
  </si>
  <si>
    <t>1er chiffre</t>
  </si>
  <si>
    <t>2eme chiffre</t>
  </si>
  <si>
    <t>3eme chiffre</t>
  </si>
  <si>
    <t>Numéro titre</t>
  </si>
  <si>
    <t>Niveau titre
A compléter par l'utilis.
1 / 2 / 3</t>
  </si>
  <si>
    <t>4eme chiffre</t>
  </si>
  <si>
    <t>PM</t>
  </si>
  <si>
    <t>Entreprise :</t>
  </si>
  <si>
    <t>Adresse :</t>
  </si>
  <si>
    <t>Tél :</t>
  </si>
  <si>
    <t>Chargé d'affaire :</t>
  </si>
  <si>
    <t>E-mail :</t>
  </si>
  <si>
    <t>_________A remplir par l'entreprise______</t>
  </si>
  <si>
    <t>Qté MOE</t>
  </si>
  <si>
    <t>Qté ENT.</t>
  </si>
  <si>
    <t>Terrassements</t>
  </si>
  <si>
    <t>BATIMENT  N°0268  | LANDIVISIAU (29)</t>
  </si>
  <si>
    <t>MAITRISE D’OUVRAGE</t>
  </si>
  <si>
    <t>OPÉRATION</t>
  </si>
  <si>
    <t>MAITRISE D’OEUVRE</t>
  </si>
  <si>
    <t>ARCHITECTE MANDATAIRE</t>
  </si>
  <si>
    <t>BET TCE</t>
  </si>
  <si>
    <t>BET ACOUSTIQUE</t>
  </si>
  <si>
    <t>OPC</t>
  </si>
  <si>
    <t>SOCOTEC</t>
  </si>
  <si>
    <t>BUREAU VERITAS</t>
  </si>
  <si>
    <t>ZAC de Kergaradec III</t>
  </si>
  <si>
    <t>Tel</t>
  </si>
  <si>
    <t>Email</t>
  </si>
  <si>
    <t>ASSISTANT MAITRE D'OUVRAGE</t>
  </si>
  <si>
    <r>
      <t xml:space="preserve">ESID de BREST
</t>
    </r>
    <r>
      <rPr>
        <sz val="10"/>
        <color rgb="FF403A60"/>
        <rFont val="Calibri Light"/>
        <family val="2"/>
      </rPr>
      <t>BCRM de brest
ESID de Brest-Investissement
CC16-29240 BREST cedex 9
Tel : 02 98 14 81 83</t>
    </r>
  </si>
  <si>
    <t>RENOVATION DU BATIMENT DE LOGEMENT N°0268 (26 E) ET CREATION D’UN PARKING D’UNE CINQUANTAINE DE PLACES 
EN EXTERIEUR SUR LA 
Base Aéronautique Navale de LANDIVISIAU (29)</t>
  </si>
  <si>
    <r>
      <rPr>
        <b/>
        <sz val="8"/>
        <color rgb="FF403A60"/>
        <rFont val="Calibri Light"/>
        <family val="2"/>
      </rPr>
      <t>NOMADE ARCHITECTES</t>
    </r>
    <r>
      <rPr>
        <sz val="8"/>
        <color rgb="FF403A60"/>
        <rFont val="Calibri Light"/>
        <family val="2"/>
      </rPr>
      <t xml:space="preserve">
26 Rue Alfred Kastler – 56000 VANNES
Tel : 02 97 47 03 37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</si>
  <si>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agence.ouest@nomade.info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</si>
  <si>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rennes@oteis.fr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</si>
  <si>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rennes@acoustibel.fr</t>
    </r>
  </si>
  <si>
    <t xml:space="preserve">BUREAU DE CONTROLE </t>
  </si>
  <si>
    <t>COORDONNATEUR - SPS</t>
  </si>
  <si>
    <t xml:space="preserve">NOM
</t>
  </si>
  <si>
    <t>Adresse</t>
  </si>
  <si>
    <t>22 Rue Amiral Romain Desfossés - 29200 BREST</t>
  </si>
  <si>
    <t>180 rue de Kerervern  - 29806 BREST CEDEX 9</t>
  </si>
  <si>
    <t>Tel : 06 07 08 59 82</t>
  </si>
  <si>
    <t>Tel : 02 98 41 44 94</t>
  </si>
  <si>
    <r>
      <t xml:space="preserve">Email : </t>
    </r>
    <r>
      <rPr>
        <u/>
        <sz val="8"/>
        <color theme="10"/>
        <rFont val="Calibri"/>
        <family val="2"/>
        <scheme val="minor"/>
      </rPr>
      <t>andre.bozec@socotec.com</t>
    </r>
  </si>
  <si>
    <r>
      <t xml:space="preserve">Email : </t>
    </r>
    <r>
      <rPr>
        <u/>
        <sz val="8"/>
        <color theme="10"/>
        <rFont val="Calibri"/>
        <family val="2"/>
        <scheme val="minor"/>
      </rPr>
      <t>gregory.allanic@fr.bureauveritas.com</t>
    </r>
  </si>
  <si>
    <r>
      <rPr>
        <b/>
        <sz val="8"/>
        <color rgb="FF403A60"/>
        <rFont val="Calibri Light"/>
        <family val="2"/>
      </rPr>
      <t>OTEIS Agence de Rennes</t>
    </r>
    <r>
      <rPr>
        <sz val="8"/>
        <color rgb="FF403A60"/>
        <rFont val="Calibri Light"/>
        <family val="2"/>
      </rPr>
      <t xml:space="preserve">
10 Parc de Brocéliande - 35760 SAINT-GREGOIRE
Tel : 02 99 23 45 67</t>
    </r>
  </si>
  <si>
    <r>
      <rPr>
        <b/>
        <sz val="8"/>
        <color rgb="FF403A60"/>
        <rFont val="Calibri Light"/>
        <family val="2"/>
      </rPr>
      <t>ACOUSTIBEL</t>
    </r>
    <r>
      <rPr>
        <sz val="8"/>
        <color rgb="FF403A60"/>
        <rFont val="Calibri Light"/>
        <family val="2"/>
      </rPr>
      <t xml:space="preserve">
11 Rue de Turgé - 35310 CHAVAGNE
Tel : 02 99 64 30 28</t>
    </r>
  </si>
  <si>
    <r>
      <t xml:space="preserve">SEMBREIZH
</t>
    </r>
    <r>
      <rPr>
        <sz val="10"/>
        <color rgb="FF403A60"/>
        <rFont val="Calibri Light"/>
        <family val="2"/>
      </rPr>
      <t>37 rue Jean-Marie Le Bris
29200 BREST
Tél. : 02 98 43 15 14</t>
    </r>
    <r>
      <rPr>
        <b/>
        <sz val="10"/>
        <color rgb="FF403A60"/>
        <rFont val="Calibri Light"/>
        <family val="2"/>
      </rPr>
      <t xml:space="preserve">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</si>
  <si>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rennes@oteis.fr</t>
    </r>
  </si>
  <si>
    <t>GROS-ŒUVRE</t>
  </si>
  <si>
    <t>3.1</t>
  </si>
  <si>
    <t>Gestion des déchets (prise en compte dans le prix des ouvrages)</t>
  </si>
  <si>
    <t>Etudes d'exécution Post-Consultation</t>
  </si>
  <si>
    <t>3.2</t>
  </si>
  <si>
    <t>HYPOTHESES</t>
  </si>
  <si>
    <t>3.3</t>
  </si>
  <si>
    <t>DEPOSES - DEMOLITIONS</t>
  </si>
  <si>
    <t>3.3.1</t>
  </si>
  <si>
    <t>Matériaux contenant de l'amiante</t>
  </si>
  <si>
    <t>REPERAGE DES MATERIAUX AMIANTES</t>
  </si>
  <si>
    <t>Plaque de caniveau en fibre-ciment,</t>
  </si>
  <si>
    <t>Joint de bride des conduits,</t>
  </si>
  <si>
    <t>Joint d’équipement / chaudière,</t>
  </si>
  <si>
    <t>Colle de plinthe,</t>
  </si>
  <si>
    <t>Peinture de plafond,</t>
  </si>
  <si>
    <t>Conduits en fibre-ciment</t>
  </si>
  <si>
    <t>Plan de retrait</t>
  </si>
  <si>
    <t>Confinement des zones</t>
  </si>
  <si>
    <t>Equipements et matériaux</t>
  </si>
  <si>
    <t>Matériaux contenant de l’amiante</t>
  </si>
  <si>
    <t>Mesures d’empoussièrement et Restitutions</t>
  </si>
  <si>
    <t>Gestion et évacuation des déchets amiantés</t>
  </si>
  <si>
    <t>Rapport final d’intervention</t>
  </si>
  <si>
    <t>Ouvrages provisoires</t>
  </si>
  <si>
    <t>3.3.2</t>
  </si>
  <si>
    <t>Déposes des ouvrages non-amiantés</t>
  </si>
  <si>
    <t>Faux plafond</t>
  </si>
  <si>
    <t>Plafonds plâtre</t>
  </si>
  <si>
    <t>Menuiseries intérieures</t>
  </si>
  <si>
    <t>Menuiseries extérieures</t>
  </si>
  <si>
    <t>Bardage</t>
  </si>
  <si>
    <t>Panneaux de remplissage</t>
  </si>
  <si>
    <t>Revêtements muraux</t>
  </si>
  <si>
    <t>Doublages briques</t>
  </si>
  <si>
    <t>Enduits soufflés</t>
  </si>
  <si>
    <t>Plinthes (déjà déposés avec les ouvrages amiantés)</t>
  </si>
  <si>
    <t>Attentes au sol et siphons de sol</t>
  </si>
  <si>
    <t>Equipements sanitaires</t>
  </si>
  <si>
    <t>Equipements de chauffage ventilation</t>
  </si>
  <si>
    <t>Descentes E.P. extérieures</t>
  </si>
  <si>
    <t>Appareils électriques</t>
  </si>
  <si>
    <t>Equipements électriques</t>
  </si>
  <si>
    <t>Toitures</t>
  </si>
  <si>
    <t>Charpentes</t>
  </si>
  <si>
    <t>Eléments de serrurerie</t>
  </si>
  <si>
    <t>Eléments de menuiserie</t>
  </si>
  <si>
    <t>Petits ouvrages</t>
  </si>
  <si>
    <t>Tri sélectif et évacuation à la décharge</t>
  </si>
  <si>
    <t>3.3.3</t>
  </si>
  <si>
    <t>Etat des lieux</t>
  </si>
  <si>
    <t>3.3.4</t>
  </si>
  <si>
    <t>Démolitions</t>
  </si>
  <si>
    <t>Murs de toute nature</t>
  </si>
  <si>
    <t>Cloisons de toute nature</t>
  </si>
  <si>
    <t>Socles</t>
  </si>
  <si>
    <t>Carrelage / chape au droit de la douche PMR au rez-de-chaussée</t>
  </si>
  <si>
    <t>Carrelage / chape au droit de palier d’arrivée au R+2 (Combles),</t>
  </si>
  <si>
    <t>Sciage d'appui de baie</t>
  </si>
  <si>
    <t>Gaines / coffres</t>
  </si>
  <si>
    <t>Meubles / paillasse maçonnées</t>
  </si>
  <si>
    <t>Souches</t>
  </si>
  <si>
    <t>Cheminées, compris souches</t>
  </si>
  <si>
    <t>Réseaux enterrés</t>
  </si>
  <si>
    <t>Escalier, plancher et paliers intermédiaires</t>
  </si>
  <si>
    <t>Tri sélectif et évacuationà la décharge</t>
  </si>
  <si>
    <t>3.4</t>
  </si>
  <si>
    <t>REPRISES DANS ŒUVRE</t>
  </si>
  <si>
    <t>3.4.1</t>
  </si>
  <si>
    <t>Percements</t>
  </si>
  <si>
    <t>3.4.1.1</t>
  </si>
  <si>
    <t>Percements en planchers existants</t>
  </si>
  <si>
    <r>
      <t xml:space="preserve">Trémies circulaires </t>
    </r>
    <r>
      <rPr>
        <sz val="10"/>
        <rFont val="Calibri"/>
        <family val="2"/>
      </rPr>
      <t>Ø 40</t>
    </r>
  </si>
  <si>
    <r>
      <t xml:space="preserve">Trémies circulaires </t>
    </r>
    <r>
      <rPr>
        <sz val="10"/>
        <rFont val="Calibri"/>
        <family val="2"/>
      </rPr>
      <t>Ø 50</t>
    </r>
  </si>
  <si>
    <r>
      <t xml:space="preserve">Trémies circulaires </t>
    </r>
    <r>
      <rPr>
        <sz val="10"/>
        <rFont val="Calibri"/>
        <family val="2"/>
      </rPr>
      <t>Ø 80</t>
    </r>
  </si>
  <si>
    <r>
      <t xml:space="preserve">Trémies circulaires </t>
    </r>
    <r>
      <rPr>
        <sz val="10"/>
        <rFont val="Calibri"/>
        <family val="2"/>
      </rPr>
      <t>Ø 100</t>
    </r>
  </si>
  <si>
    <r>
      <t xml:space="preserve">Trémies circulaires </t>
    </r>
    <r>
      <rPr>
        <sz val="10"/>
        <rFont val="Calibri"/>
        <family val="2"/>
      </rPr>
      <t>Ø 120</t>
    </r>
  </si>
  <si>
    <r>
      <t xml:space="preserve">Trémies circulaires </t>
    </r>
    <r>
      <rPr>
        <sz val="10"/>
        <rFont val="Calibri"/>
        <family val="2"/>
      </rPr>
      <t>Ø 200</t>
    </r>
  </si>
  <si>
    <r>
      <t xml:space="preserve">Trémies circulaires </t>
    </r>
    <r>
      <rPr>
        <sz val="10"/>
        <rFont val="Calibri"/>
        <family val="2"/>
      </rPr>
      <t>Ø 250</t>
    </r>
  </si>
  <si>
    <r>
      <t xml:space="preserve">Trémies circulaires </t>
    </r>
    <r>
      <rPr>
        <sz val="10"/>
        <rFont val="Calibri"/>
        <family val="2"/>
      </rPr>
      <t>Ø 315</t>
    </r>
  </si>
  <si>
    <r>
      <t xml:space="preserve">Trémies circulaires </t>
    </r>
    <r>
      <rPr>
        <sz val="10"/>
        <rFont val="Calibri"/>
        <family val="2"/>
      </rPr>
      <t>Ø 355</t>
    </r>
  </si>
  <si>
    <t>Renforts métalliques compris protection au feu (chevetre)</t>
  </si>
  <si>
    <t>3.4.1.2</t>
  </si>
  <si>
    <t>Percements des murs intérieurs</t>
  </si>
  <si>
    <t>refends longitudinaux</t>
  </si>
  <si>
    <t>Ouvertures à créer /modifier</t>
  </si>
  <si>
    <r>
      <t xml:space="preserve">Trémies circulaires </t>
    </r>
    <r>
      <rPr>
        <sz val="10"/>
        <rFont val="Calibri"/>
        <family val="2"/>
      </rPr>
      <t>Ø 125</t>
    </r>
  </si>
  <si>
    <r>
      <t xml:space="preserve">Trémies circulaires </t>
    </r>
    <r>
      <rPr>
        <sz val="10"/>
        <rFont val="Calibri"/>
        <family val="2"/>
      </rPr>
      <t>Ø 150</t>
    </r>
  </si>
  <si>
    <t>refends</t>
  </si>
  <si>
    <r>
      <t xml:space="preserve">Trémies circulaires </t>
    </r>
    <r>
      <rPr>
        <sz val="10"/>
        <rFont val="Calibri"/>
        <family val="2"/>
      </rPr>
      <t>Ø 160</t>
    </r>
  </si>
  <si>
    <t>3.4.1.3</t>
  </si>
  <si>
    <t>Percements des murs extérieurs</t>
  </si>
  <si>
    <t>Façades Ouest (sauf Sous-Sol) et Est</t>
  </si>
  <si>
    <t>Ouvertures à créer / modifier</t>
  </si>
  <si>
    <t xml:space="preserve"> Ø 100 mm dans les murs</t>
  </si>
  <si>
    <t xml:space="preserve"> Ø 100 mm dans les poteaux compris réfaction  poteau </t>
  </si>
  <si>
    <r>
      <t xml:space="preserve">Trémies rectangulaires </t>
    </r>
    <r>
      <rPr>
        <sz val="10"/>
        <rFont val="Calibri"/>
        <family val="2"/>
      </rPr>
      <t>pour lot CVC</t>
    </r>
  </si>
  <si>
    <t>Façades Nord et Sud et façade Ouest Sous-Sol</t>
  </si>
  <si>
    <t>3.4.2</t>
  </si>
  <si>
    <t>Gaine d'ascenseur</t>
  </si>
  <si>
    <t>Reprise en sous-œuvre et dans œuvre des ouvrages environnants</t>
  </si>
  <si>
    <t>Gros béton</t>
  </si>
  <si>
    <t>Radier</t>
  </si>
  <si>
    <t>Parois de la cuvette</t>
  </si>
  <si>
    <t>Cuvelage</t>
  </si>
  <si>
    <t>Dalle BA de fond de cuvette</t>
  </si>
  <si>
    <t>Découpe de l'escalier ou réfaction (voire ci-dessous)</t>
  </si>
  <si>
    <t>Elévations en agglo pleins</t>
  </si>
  <si>
    <t>Ancrage avec les existants</t>
  </si>
  <si>
    <t>Rejointoiement</t>
  </si>
  <si>
    <t>Enduit</t>
  </si>
  <si>
    <t>Décaissé</t>
  </si>
  <si>
    <t>Dalle haute</t>
  </si>
  <si>
    <t>Percement pour VH</t>
  </si>
  <si>
    <t>Seuils de porte</t>
  </si>
  <si>
    <t>3.4.3</t>
  </si>
  <si>
    <t>Les reprises liées aux déposes et démolitions sont à compter dans les prix des travaux correspondants, le reste est à chiffrer ci-dessous :</t>
  </si>
  <si>
    <t>Rebouchage des baies  y compris enduit faces vues</t>
  </si>
  <si>
    <t>Reprise des fissures et épaufrures</t>
  </si>
  <si>
    <t>Reprise des nez de marche</t>
  </si>
  <si>
    <t>Réfection des enrobages</t>
  </si>
  <si>
    <t xml:space="preserve">Rebouchage des trémies </t>
  </si>
  <si>
    <t>Reprise des enduits plâtre</t>
  </si>
  <si>
    <t>Reprise du réseau terre</t>
  </si>
  <si>
    <t>Reprise des surfaces de pose</t>
  </si>
  <si>
    <t>Nettoyage, reprise des bétons et joints de maçonnerie et chauffage pour sécher</t>
  </si>
  <si>
    <t>3.5</t>
  </si>
  <si>
    <t>TERRASSEMENTS</t>
  </si>
  <si>
    <t>3.5.1</t>
  </si>
  <si>
    <t>Implantation</t>
  </si>
  <si>
    <t>3.5.2</t>
  </si>
  <si>
    <t>Terrassements généraux</t>
  </si>
  <si>
    <t>3.5.3</t>
  </si>
  <si>
    <t>Déblais complémentaires</t>
  </si>
  <si>
    <t>Déblais en masse en périphérie du bâtiment existant pour réaliser l’étanchéité des murs périphériques enterrés</t>
  </si>
  <si>
    <t>Déblais en trous et rigoles à compter avec les ouvrages concernés</t>
  </si>
  <si>
    <t>Evacuation</t>
  </si>
  <si>
    <t>3.5.4</t>
  </si>
  <si>
    <t>Remblais complémentaires</t>
  </si>
  <si>
    <t>Curage et reprofilage de plateformes livrées par le VRD</t>
  </si>
  <si>
    <t>remblai d'apport</t>
  </si>
  <si>
    <t>remblais en masse en périphérie du bâtiment existant pour réaliser l’étanchéité des murs périphériques enterrés</t>
  </si>
  <si>
    <t>Remblais en trous et rigoles à compter avec les ouvrages concernés</t>
  </si>
  <si>
    <t>3.6</t>
  </si>
  <si>
    <t>RESEAUX ENTERRES (compris terrassements)</t>
  </si>
  <si>
    <t>3.6.1</t>
  </si>
  <si>
    <t>Saignées</t>
  </si>
  <si>
    <t>Siphons de sol en inox</t>
  </si>
  <si>
    <t>Caniveaux filants à grilles caillebotis en acier galvanisé thermolaqué - C250</t>
  </si>
  <si>
    <r>
      <t xml:space="preserve">Tampons à remplir ou en fonte / grilles en acier galvanisé </t>
    </r>
    <r>
      <rPr>
        <i/>
        <sz val="10"/>
        <rFont val="Calibri"/>
        <family val="2"/>
        <scheme val="minor"/>
      </rPr>
      <t>(à compter avec les regards)</t>
    </r>
  </si>
  <si>
    <t>Canalisations PVC - CR8</t>
  </si>
  <si>
    <t>Pénétrations dans ouvrages existants</t>
  </si>
  <si>
    <t>Branchement</t>
  </si>
  <si>
    <t>Regards</t>
  </si>
  <si>
    <t>Regards béton 800 x 800 (tampon à remplir)</t>
  </si>
  <si>
    <t>Regards béton Ø 800 (tampon n fonte)</t>
  </si>
  <si>
    <t>Regards à grille</t>
  </si>
  <si>
    <t>Regards béton 500 x 500 x 500</t>
  </si>
  <si>
    <t>Regards béton pour poste de relevage 1200x1000x1000</t>
  </si>
  <si>
    <t>3.6.2</t>
  </si>
  <si>
    <t>3.6.3</t>
  </si>
  <si>
    <t>Drainage</t>
  </si>
  <si>
    <t>Drains périphériques CR 8</t>
  </si>
  <si>
    <t>Branchements</t>
  </si>
  <si>
    <t>3.6.4</t>
  </si>
  <si>
    <t>Mise à la terre</t>
  </si>
  <si>
    <t>3.7</t>
  </si>
  <si>
    <t>INFRASTRUCTURE</t>
  </si>
  <si>
    <t>3.7.1</t>
  </si>
  <si>
    <t>Semelles, potelet et muret BA</t>
  </si>
  <si>
    <t>Béton de propreté</t>
  </si>
  <si>
    <t>Coffrage</t>
  </si>
  <si>
    <t>Aciers HA</t>
  </si>
  <si>
    <t>kg</t>
  </si>
  <si>
    <t>Béton</t>
  </si>
  <si>
    <t>Potelet BA</t>
  </si>
  <si>
    <t>Muret BA</t>
  </si>
  <si>
    <t>Aciers TS</t>
  </si>
  <si>
    <t>3.7.2</t>
  </si>
  <si>
    <t>Longrines</t>
  </si>
  <si>
    <t>3.7.3</t>
  </si>
  <si>
    <t>Dalle B.A. portée</t>
  </si>
  <si>
    <t>Curage, reprofilage, mise à niveau et compactage du fond de forme</t>
  </si>
  <si>
    <t>Couche de réglage</t>
  </si>
  <si>
    <t>Sable</t>
  </si>
  <si>
    <t>Film polyane</t>
  </si>
  <si>
    <t>Finition balayée</t>
  </si>
  <si>
    <t>Finition surfacée</t>
  </si>
  <si>
    <t>Chambre de tirage</t>
  </si>
  <si>
    <t>3.8</t>
  </si>
  <si>
    <t>SUPERTSTRUCTURE</t>
  </si>
  <si>
    <t>3.8.1</t>
  </si>
  <si>
    <t>Linteaux B.A.</t>
  </si>
  <si>
    <t>Coffrage pour parement courant</t>
  </si>
  <si>
    <t>3.8.2</t>
  </si>
  <si>
    <t>Maçonneries d'agglomérés</t>
  </si>
  <si>
    <t>Blocs pleins :</t>
  </si>
  <si>
    <t>ép. 20</t>
  </si>
  <si>
    <t>ép.15</t>
  </si>
  <si>
    <t>Blocs creux :</t>
  </si>
  <si>
    <t>ép. 15</t>
  </si>
  <si>
    <t>3.9</t>
  </si>
  <si>
    <t>OUVRAGES DIVERS</t>
  </si>
  <si>
    <t>3.9.1</t>
  </si>
  <si>
    <t>Escaliers</t>
  </si>
  <si>
    <t>3.9.2</t>
  </si>
  <si>
    <t>3.10</t>
  </si>
  <si>
    <t>FINITIONS</t>
  </si>
  <si>
    <t>3.10.1</t>
  </si>
  <si>
    <t>Calfeutrements</t>
  </si>
  <si>
    <t>3.10.2</t>
  </si>
  <si>
    <t>Joints de dilatation</t>
  </si>
  <si>
    <t>3.10.3</t>
  </si>
  <si>
    <t>Appuis de baies et seuils</t>
  </si>
  <si>
    <t>Dressement des tableaux et bandes de dressement</t>
  </si>
  <si>
    <t>Seuils accès bâtiment</t>
  </si>
  <si>
    <t>Seuils gaines de désenfumage</t>
  </si>
  <si>
    <t>3.10.4</t>
  </si>
  <si>
    <t>Protection des ouvrages enterrés</t>
  </si>
  <si>
    <t>Etanchéité</t>
  </si>
  <si>
    <t>Enduit bitumineux</t>
  </si>
  <si>
    <t>3.10.5</t>
  </si>
  <si>
    <t>Ragréage</t>
  </si>
  <si>
    <t>3.10.6</t>
  </si>
  <si>
    <t>Enduits ciment</t>
  </si>
  <si>
    <t>Murs à créer</t>
  </si>
  <si>
    <t>Enduits</t>
  </si>
  <si>
    <t>Traitement des chants, sous-face de linteaux et tableaux</t>
  </si>
  <si>
    <t>Murs existants des facades</t>
  </si>
  <si>
    <t>3.10.7</t>
  </si>
  <si>
    <t>Enduits plâtre</t>
  </si>
  <si>
    <t>Poteaux</t>
  </si>
  <si>
    <t>correspond à quelle mesure ?</t>
  </si>
  <si>
    <t>Poutres</t>
  </si>
  <si>
    <t>Plancher</t>
  </si>
  <si>
    <t xml:space="preserve"> Ø 125 mm dans les murs</t>
  </si>
  <si>
    <t xml:space="preserve"> Ø 210 mm dans les murs</t>
  </si>
  <si>
    <t>DCE - LOT 02 GROS-ŒUVRE</t>
  </si>
  <si>
    <t>DCE</t>
  </si>
  <si>
    <t>DECOMPOSITION DU PRIX GLOBAL ET FORFAITAIRE (D.P.G.F.)</t>
  </si>
  <si>
    <t>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</si>
</sst>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u/>
      <sz val="11"/>
      <color theme="10"/>
      <name val="Arial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b/>
      <sz val="18"/>
      <color rgb="FFFE5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sz val="8"/>
      <color theme="1"/>
      <name val="Arial"/>
      <family val="2"/>
    </font>
    <font>
      <sz val="14"/>
      <color rgb="FF000000"/>
      <name val="Calibri Light"/>
      <family val="2"/>
    </font>
    <font>
      <u/>
      <sz val="8"/>
      <color theme="10"/>
      <name val="Calibri Light"/>
      <family val="2"/>
    </font>
    <font>
      <sz val="8"/>
      <color theme="10"/>
      <name val="Calibri Light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  <scheme val="minor"/>
    </font>
    <font>
      <sz val="8"/>
      <color theme="10"/>
      <name val="Calibri"/>
      <family val="2"/>
      <scheme val="minor"/>
    </font>
    <font>
      <sz val="8"/>
      <color theme="10"/>
      <name val="Arial"/>
      <family val="2"/>
    </font>
    <font>
      <u/>
      <sz val="10"/>
      <name val="Calibri"/>
      <family val="2"/>
    </font>
    <font>
      <sz val="10"/>
      <color rgb="FFFF0000"/>
      <name val="Calibri"/>
      <family val="2"/>
      <scheme val="minor"/>
    </font>
    <font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/>
      </bottom>
      <diagonal/>
    </border>
    <border>
      <left style="thin">
        <color theme="0" tint="-0.24994659260841701"/>
      </left>
      <right/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</borders>
  <cellStyleXfs count="6">
    <xf numFmtId="0" fontId="0" fillId="0" borderId="0"/>
    <xf numFmtId="9" fontId="8" fillId="0" borderId="0" applyFont="0" applyFill="0" applyBorder="0" applyAlignment="0" applyProtection="0"/>
    <xf numFmtId="0" fontId="13" fillId="0" borderId="0"/>
    <xf numFmtId="0" fontId="31" fillId="0" borderId="0" applyNumberFormat="0" applyFill="0" applyBorder="0" applyAlignment="0" applyProtection="0"/>
    <xf numFmtId="0" fontId="8" fillId="0" borderId="0"/>
    <xf numFmtId="0" fontId="47" fillId="0" borderId="0" applyNumberFormat="0" applyFill="0" applyBorder="0" applyAlignment="0" applyProtection="0"/>
  </cellStyleXfs>
  <cellXfs count="219">
    <xf numFmtId="0" fontId="0" fillId="0" borderId="0" xfId="0"/>
    <xf numFmtId="166" fontId="14" fillId="2" borderId="2" xfId="2" applyNumberFormat="1" applyFont="1" applyFill="1" applyBorder="1" applyAlignment="1">
      <alignment horizontal="center" vertical="center"/>
    </xf>
    <xf numFmtId="166" fontId="15" fillId="4" borderId="4" xfId="2" applyNumberFormat="1" applyFont="1" applyFill="1" applyBorder="1" applyAlignment="1">
      <alignment horizontal="center" vertical="center"/>
    </xf>
    <xf numFmtId="167" fontId="14" fillId="2" borderId="5" xfId="2" applyNumberFormat="1" applyFont="1" applyFill="1" applyBorder="1" applyAlignment="1">
      <alignment horizontal="center" vertical="center"/>
    </xf>
    <xf numFmtId="166" fontId="15" fillId="4" borderId="6" xfId="2" applyNumberFormat="1" applyFont="1" applyFill="1" applyBorder="1" applyAlignment="1">
      <alignment horizontal="center" vertical="center"/>
    </xf>
    <xf numFmtId="9" fontId="20" fillId="0" borderId="2" xfId="1" applyFont="1" applyFill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7" fillId="0" borderId="0" xfId="0" applyFont="1"/>
    <xf numFmtId="0" fontId="7" fillId="7" borderId="0" xfId="0" applyFont="1" applyFill="1"/>
    <xf numFmtId="164" fontId="15" fillId="0" borderId="2" xfId="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 indent="1"/>
    </xf>
    <xf numFmtId="0" fontId="12" fillId="0" borderId="2" xfId="0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2" xfId="2" applyFont="1" applyFill="1" applyBorder="1"/>
    <xf numFmtId="49" fontId="15" fillId="8" borderId="2" xfId="2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4" fillId="0" borderId="2" xfId="2" applyNumberFormat="1" applyFont="1" applyFill="1" applyBorder="1" applyAlignment="1">
      <alignment horizontal="center" vertical="center"/>
    </xf>
    <xf numFmtId="167" fontId="15" fillId="9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/>
    </xf>
    <xf numFmtId="0" fontId="14" fillId="0" borderId="2" xfId="2" applyFont="1" applyFill="1" applyBorder="1" applyAlignment="1">
      <alignment horizontal="left" indent="1"/>
    </xf>
    <xf numFmtId="4" fontId="14" fillId="0" borderId="2" xfId="2" applyNumberFormat="1" applyFont="1" applyFill="1" applyBorder="1"/>
    <xf numFmtId="49" fontId="15" fillId="9" borderId="9" xfId="2" applyNumberFormat="1" applyFont="1" applyFill="1" applyBorder="1" applyAlignment="1">
      <alignment horizontal="center" vertical="center"/>
    </xf>
    <xf numFmtId="49" fontId="15" fillId="9" borderId="9" xfId="2" applyNumberFormat="1" applyFont="1" applyFill="1" applyBorder="1" applyAlignment="1">
      <alignment horizontal="left" vertical="center" wrapText="1"/>
    </xf>
    <xf numFmtId="0" fontId="21" fillId="0" borderId="10" xfId="2" applyFont="1" applyFill="1" applyBorder="1" applyAlignment="1">
      <alignment horizontal="center" vertical="center"/>
    </xf>
    <xf numFmtId="49" fontId="14" fillId="0" borderId="10" xfId="2" applyNumberFormat="1" applyFont="1" applyFill="1" applyBorder="1" applyAlignment="1">
      <alignment horizontal="left" vertical="top" wrapText="1" indent="1"/>
    </xf>
    <xf numFmtId="49" fontId="14" fillId="0" borderId="10" xfId="2" applyNumberFormat="1" applyFont="1" applyFill="1" applyBorder="1" applyAlignment="1">
      <alignment horizontal="center" vertical="top"/>
    </xf>
    <xf numFmtId="164" fontId="15" fillId="0" borderId="8" xfId="2" applyNumberFormat="1" applyFont="1" applyFill="1" applyBorder="1" applyAlignment="1">
      <alignment horizontal="center" vertical="center"/>
    </xf>
    <xf numFmtId="164" fontId="15" fillId="9" borderId="9" xfId="2" applyNumberFormat="1" applyFont="1" applyFill="1" applyBorder="1" applyAlignment="1">
      <alignment horizontal="center" vertical="center"/>
    </xf>
    <xf numFmtId="4" fontId="14" fillId="0" borderId="10" xfId="2" applyNumberFormat="1" applyFont="1" applyFill="1" applyBorder="1" applyAlignment="1">
      <alignment horizontal="center" vertical="top"/>
    </xf>
    <xf numFmtId="164" fontId="14" fillId="0" borderId="10" xfId="2" applyNumberFormat="1" applyFont="1" applyFill="1" applyBorder="1" applyAlignment="1">
      <alignment horizontal="center" vertical="top"/>
    </xf>
    <xf numFmtId="0" fontId="21" fillId="0" borderId="11" xfId="2" applyFont="1" applyFill="1" applyBorder="1" applyAlignment="1">
      <alignment horizontal="center" vertical="center"/>
    </xf>
    <xf numFmtId="0" fontId="29" fillId="0" borderId="11" xfId="2" applyFont="1" applyFill="1" applyBorder="1" applyAlignment="1">
      <alignment horizontal="center" vertical="center"/>
    </xf>
    <xf numFmtId="0" fontId="7" fillId="0" borderId="0" xfId="0" quotePrefix="1" applyFont="1"/>
    <xf numFmtId="164" fontId="15" fillId="9" borderId="3" xfId="2" applyNumberFormat="1" applyFont="1" applyFill="1" applyBorder="1" applyAlignment="1">
      <alignment horizontal="center" vertical="center"/>
    </xf>
    <xf numFmtId="0" fontId="21" fillId="0" borderId="16" xfId="2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164" fontId="17" fillId="8" borderId="9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quotePrefix="1" applyFont="1"/>
    <xf numFmtId="164" fontId="19" fillId="2" borderId="2" xfId="0" applyNumberFormat="1" applyFont="1" applyFill="1" applyBorder="1" applyAlignment="1">
      <alignment horizontal="center" vertical="center"/>
    </xf>
    <xf numFmtId="0" fontId="19" fillId="0" borderId="8" xfId="0" applyFont="1" applyBorder="1"/>
    <xf numFmtId="4" fontId="19" fillId="2" borderId="10" xfId="0" applyNumberFormat="1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164" fontId="19" fillId="2" borderId="10" xfId="0" applyNumberFormat="1" applyFont="1" applyFill="1" applyBorder="1" applyAlignment="1">
      <alignment horizontal="center" vertical="center"/>
    </xf>
    <xf numFmtId="1" fontId="10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 vertical="center"/>
    </xf>
    <xf numFmtId="166" fontId="14" fillId="2" borderId="8" xfId="2" applyNumberFormat="1" applyFont="1" applyFill="1" applyBorder="1" applyAlignment="1">
      <alignment horizontal="center" vertical="center"/>
    </xf>
    <xf numFmtId="167" fontId="16" fillId="2" borderId="8" xfId="2" applyNumberFormat="1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left" indent="1"/>
    </xf>
    <xf numFmtId="4" fontId="10" fillId="2" borderId="1" xfId="0" applyNumberFormat="1" applyFont="1" applyFill="1" applyBorder="1" applyAlignment="1">
      <alignment horizontal="center" vertical="center"/>
    </xf>
    <xf numFmtId="1" fontId="9" fillId="2" borderId="18" xfId="0" applyNumberFormat="1" applyFont="1" applyFill="1" applyBorder="1" applyAlignment="1">
      <alignment horizontal="center"/>
    </xf>
    <xf numFmtId="0" fontId="10" fillId="2" borderId="19" xfId="0" applyNumberFormat="1" applyFont="1" applyFill="1" applyBorder="1" applyAlignment="1">
      <alignment horizontal="center" vertical="center"/>
    </xf>
    <xf numFmtId="165" fontId="9" fillId="2" borderId="18" xfId="0" applyNumberFormat="1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vertical="center"/>
    </xf>
    <xf numFmtId="0" fontId="22" fillId="2" borderId="21" xfId="0" applyFont="1" applyFill="1" applyBorder="1" applyAlignment="1">
      <alignment vertical="center"/>
    </xf>
    <xf numFmtId="0" fontId="22" fillId="2" borderId="22" xfId="0" applyFont="1" applyFill="1" applyBorder="1" applyAlignment="1">
      <alignment horizontal="left" vertical="center" indent="1"/>
    </xf>
    <xf numFmtId="4" fontId="10" fillId="3" borderId="17" xfId="0" applyNumberFormat="1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left" vertical="center" indent="1"/>
    </xf>
    <xf numFmtId="0" fontId="22" fillId="2" borderId="24" xfId="0" applyFont="1" applyFill="1" applyBorder="1" applyAlignment="1">
      <alignment vertical="center"/>
    </xf>
    <xf numFmtId="0" fontId="5" fillId="0" borderId="0" xfId="0" applyFont="1"/>
    <xf numFmtId="0" fontId="19" fillId="0" borderId="25" xfId="0" applyFont="1" applyBorder="1"/>
    <xf numFmtId="0" fontId="5" fillId="0" borderId="25" xfId="0" applyFont="1" applyBorder="1" applyAlignment="1">
      <alignment wrapText="1"/>
    </xf>
    <xf numFmtId="0" fontId="4" fillId="0" borderId="0" xfId="0" applyFont="1"/>
    <xf numFmtId="164" fontId="18" fillId="0" borderId="2" xfId="2" applyNumberFormat="1" applyFont="1" applyFill="1" applyBorder="1" applyAlignment="1">
      <alignment horizontal="center" vertical="center"/>
    </xf>
    <xf numFmtId="49" fontId="14" fillId="0" borderId="16" xfId="2" applyNumberFormat="1" applyFont="1" applyFill="1" applyBorder="1" applyAlignment="1">
      <alignment horizontal="center" vertical="center"/>
    </xf>
    <xf numFmtId="49" fontId="14" fillId="0" borderId="10" xfId="2" applyNumberFormat="1" applyFont="1" applyFill="1" applyBorder="1" applyAlignment="1">
      <alignment horizontal="center" vertical="center"/>
    </xf>
    <xf numFmtId="49" fontId="14" fillId="0" borderId="11" xfId="2" applyNumberFormat="1" applyFont="1" applyFill="1" applyBorder="1" applyAlignment="1">
      <alignment horizontal="center" vertical="center"/>
    </xf>
    <xf numFmtId="164" fontId="15" fillId="0" borderId="10" xfId="2" applyNumberFormat="1" applyFont="1" applyFill="1" applyBorder="1" applyAlignment="1">
      <alignment horizontal="center" vertical="center"/>
    </xf>
    <xf numFmtId="4" fontId="14" fillId="0" borderId="11" xfId="2" applyNumberFormat="1" applyFont="1" applyFill="1" applyBorder="1" applyAlignment="1">
      <alignment horizontal="center" vertical="center"/>
    </xf>
    <xf numFmtId="0" fontId="15" fillId="9" borderId="2" xfId="2" applyFont="1" applyFill="1" applyBorder="1" applyAlignment="1">
      <alignment horizontal="center" vertical="center"/>
    </xf>
    <xf numFmtId="0" fontId="36" fillId="10" borderId="0" xfId="2" applyFont="1" applyFill="1"/>
    <xf numFmtId="0" fontId="32" fillId="10" borderId="0" xfId="4" applyFont="1" applyFill="1" applyAlignment="1">
      <alignment horizontal="left"/>
    </xf>
    <xf numFmtId="0" fontId="8" fillId="0" borderId="0" xfId="4"/>
    <xf numFmtId="0" fontId="33" fillId="0" borderId="0" xfId="4" applyFont="1"/>
    <xf numFmtId="0" fontId="43" fillId="0" borderId="0" xfId="4" applyFont="1"/>
    <xf numFmtId="0" fontId="8" fillId="0" borderId="0" xfId="4" applyBorder="1"/>
    <xf numFmtId="0" fontId="40" fillId="0" borderId="0" xfId="2" applyFont="1" applyBorder="1" applyAlignment="1">
      <alignment horizontal="left" vertical="center"/>
    </xf>
    <xf numFmtId="0" fontId="40" fillId="0" borderId="0" xfId="4" applyFont="1" applyBorder="1" applyAlignment="1">
      <alignment horizontal="left"/>
    </xf>
    <xf numFmtId="0" fontId="41" fillId="0" borderId="0" xfId="2" applyFont="1" applyBorder="1"/>
    <xf numFmtId="0" fontId="42" fillId="0" borderId="0" xfId="2" applyFont="1" applyBorder="1"/>
    <xf numFmtId="0" fontId="42" fillId="0" borderId="0" xfId="4" applyFont="1" applyBorder="1" applyAlignment="1">
      <alignment horizontal="left" vertical="top"/>
    </xf>
    <xf numFmtId="0" fontId="45" fillId="0" borderId="0" xfId="3" applyFont="1" applyBorder="1" applyAlignment="1">
      <alignment vertical="top"/>
    </xf>
    <xf numFmtId="0" fontId="8" fillId="0" borderId="0" xfId="4" applyBorder="1" applyAlignment="1">
      <alignment horizontal="left" vertical="top"/>
    </xf>
    <xf numFmtId="0" fontId="8" fillId="0" borderId="0" xfId="4" applyBorder="1" applyAlignment="1">
      <alignment vertical="top"/>
    </xf>
    <xf numFmtId="0" fontId="48" fillId="0" borderId="0" xfId="5" applyFont="1" applyBorder="1" applyAlignment="1">
      <alignment vertical="top"/>
    </xf>
    <xf numFmtId="0" fontId="8" fillId="0" borderId="0" xfId="4" applyAlignment="1">
      <alignment vertical="top"/>
    </xf>
    <xf numFmtId="0" fontId="40" fillId="0" borderId="0" xfId="4" applyFont="1" applyBorder="1"/>
    <xf numFmtId="0" fontId="8" fillId="0" borderId="0" xfId="4" applyBorder="1" applyAlignment="1">
      <alignment horizontal="left"/>
    </xf>
    <xf numFmtId="0" fontId="41" fillId="0" borderId="0" xfId="4" applyFont="1" applyBorder="1" applyAlignment="1">
      <alignment horizontal="left"/>
    </xf>
    <xf numFmtId="0" fontId="41" fillId="0" borderId="0" xfId="4" applyFont="1" applyBorder="1" applyAlignment="1">
      <alignment horizontal="left" vertical="center"/>
    </xf>
    <xf numFmtId="0" fontId="42" fillId="0" borderId="0" xfId="4" applyFont="1" applyBorder="1" applyAlignment="1">
      <alignment horizontal="left"/>
    </xf>
    <xf numFmtId="0" fontId="50" fillId="0" borderId="0" xfId="5" applyFont="1" applyBorder="1" applyAlignment="1">
      <alignment vertical="top"/>
    </xf>
    <xf numFmtId="0" fontId="49" fillId="0" borderId="0" xfId="5" applyFont="1" applyBorder="1" applyAlignment="1">
      <alignment vertical="top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left" indent="1"/>
    </xf>
    <xf numFmtId="0" fontId="19" fillId="0" borderId="10" xfId="0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center"/>
    </xf>
    <xf numFmtId="0" fontId="14" fillId="0" borderId="10" xfId="2" applyFont="1" applyFill="1" applyBorder="1"/>
    <xf numFmtId="0" fontId="2" fillId="0" borderId="0" xfId="0" applyFont="1"/>
    <xf numFmtId="0" fontId="2" fillId="7" borderId="0" xfId="0" applyFont="1" applyFill="1"/>
    <xf numFmtId="49" fontId="14" fillId="0" borderId="16" xfId="2" applyNumberFormat="1" applyFont="1" applyFill="1" applyBorder="1" applyAlignment="1">
      <alignment horizontal="left" vertical="center" wrapText="1" indent="1"/>
    </xf>
    <xf numFmtId="164" fontId="14" fillId="0" borderId="11" xfId="2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vertical="center"/>
    </xf>
    <xf numFmtId="164" fontId="2" fillId="0" borderId="14" xfId="0" applyNumberFormat="1" applyFont="1" applyFill="1" applyBorder="1" applyAlignment="1">
      <alignment vertical="center"/>
    </xf>
    <xf numFmtId="49" fontId="14" fillId="0" borderId="10" xfId="2" applyNumberFormat="1" applyFont="1" applyFill="1" applyBorder="1" applyAlignment="1">
      <alignment horizontal="left" vertical="center" wrapText="1"/>
    </xf>
    <xf numFmtId="4" fontId="14" fillId="0" borderId="10" xfId="2" applyNumberFormat="1" applyFont="1" applyFill="1" applyBorder="1" applyAlignment="1">
      <alignment horizontal="center" vertical="center"/>
    </xf>
    <xf numFmtId="164" fontId="14" fillId="0" borderId="10" xfId="2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49" fontId="26" fillId="0" borderId="11" xfId="2" applyNumberFormat="1" applyFont="1" applyFill="1" applyBorder="1" applyAlignment="1">
      <alignment horizontal="left" vertical="center" wrapText="1" indent="1"/>
    </xf>
    <xf numFmtId="164" fontId="2" fillId="0" borderId="40" xfId="0" applyNumberFormat="1" applyFont="1" applyFill="1" applyBorder="1" applyAlignment="1">
      <alignment vertical="center"/>
    </xf>
    <xf numFmtId="49" fontId="14" fillId="0" borderId="11" xfId="2" applyNumberFormat="1" applyFont="1" applyFill="1" applyBorder="1" applyAlignment="1">
      <alignment horizontal="left" vertical="center" wrapText="1" indent="2"/>
    </xf>
    <xf numFmtId="49" fontId="27" fillId="0" borderId="11" xfId="2" applyNumberFormat="1" applyFont="1" applyFill="1" applyBorder="1" applyAlignment="1">
      <alignment horizontal="left" vertical="center" wrapText="1" indent="2"/>
    </xf>
    <xf numFmtId="49" fontId="14" fillId="0" borderId="11" xfId="2" applyNumberFormat="1" applyFont="1" applyFill="1" applyBorder="1" applyAlignment="1">
      <alignment horizontal="left" vertical="center" wrapText="1" indent="1"/>
    </xf>
    <xf numFmtId="164" fontId="2" fillId="0" borderId="15" xfId="0" applyNumberFormat="1" applyFont="1" applyFill="1" applyBorder="1" applyAlignment="1">
      <alignment vertical="center"/>
    </xf>
    <xf numFmtId="0" fontId="2" fillId="0" borderId="0" xfId="0" applyFont="1" applyFill="1"/>
    <xf numFmtId="49" fontId="14" fillId="0" borderId="11" xfId="2" applyNumberFormat="1" applyFont="1" applyFill="1" applyBorder="1" applyAlignment="1">
      <alignment horizontal="left" vertical="center" wrapText="1" indent="3"/>
    </xf>
    <xf numFmtId="49" fontId="14" fillId="0" borderId="11" xfId="2" applyNumberFormat="1" applyFont="1" applyFill="1" applyBorder="1" applyAlignment="1">
      <alignment horizontal="left" vertical="center" wrapText="1" indent="4"/>
    </xf>
    <xf numFmtId="49" fontId="14" fillId="0" borderId="11" xfId="2" applyNumberFormat="1" applyFont="1" applyFill="1" applyBorder="1" applyAlignment="1">
      <alignment horizontal="left" vertical="center" wrapText="1"/>
    </xf>
    <xf numFmtId="49" fontId="30" fillId="0" borderId="11" xfId="2" applyNumberFormat="1" applyFont="1" applyFill="1" applyBorder="1" applyAlignment="1">
      <alignment horizontal="left" vertical="center" wrapText="1" indent="3"/>
    </xf>
    <xf numFmtId="49" fontId="26" fillId="0" borderId="11" xfId="2" applyNumberFormat="1" applyFont="1" applyFill="1" applyBorder="1" applyAlignment="1">
      <alignment horizontal="left" vertical="center" wrapText="1"/>
    </xf>
    <xf numFmtId="49" fontId="30" fillId="0" borderId="11" xfId="2" applyNumberFormat="1" applyFont="1" applyFill="1" applyBorder="1" applyAlignment="1">
      <alignment horizontal="left" vertical="center" wrapText="1" indent="2"/>
    </xf>
    <xf numFmtId="49" fontId="51" fillId="0" borderId="11" xfId="2" applyNumberFormat="1" applyFont="1" applyFill="1" applyBorder="1" applyAlignment="1">
      <alignment horizontal="left" vertical="center" wrapText="1" indent="2"/>
    </xf>
    <xf numFmtId="164" fontId="2" fillId="0" borderId="12" xfId="0" applyNumberFormat="1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top"/>
    </xf>
    <xf numFmtId="166" fontId="15" fillId="11" borderId="2" xfId="2" applyNumberFormat="1" applyFont="1" applyFill="1" applyBorder="1" applyAlignment="1">
      <alignment horizontal="center" vertical="center"/>
    </xf>
    <xf numFmtId="166" fontId="2" fillId="9" borderId="2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/>
    <xf numFmtId="164" fontId="1" fillId="0" borderId="40" xfId="0" applyNumberFormat="1" applyFont="1" applyFill="1" applyBorder="1" applyAlignment="1">
      <alignment vertical="center"/>
    </xf>
    <xf numFmtId="0" fontId="1" fillId="0" borderId="0" xfId="0" applyFont="1"/>
    <xf numFmtId="4" fontId="14" fillId="2" borderId="11" xfId="2" applyNumberFormat="1" applyFont="1" applyFill="1" applyBorder="1" applyAlignment="1">
      <alignment horizontal="center" vertical="center"/>
    </xf>
    <xf numFmtId="49" fontId="27" fillId="2" borderId="11" xfId="2" applyNumberFormat="1" applyFont="1" applyFill="1" applyBorder="1" applyAlignment="1">
      <alignment horizontal="left" vertical="center" wrapText="1" indent="2"/>
    </xf>
    <xf numFmtId="0" fontId="39" fillId="0" borderId="0" xfId="4" applyFont="1" applyAlignment="1">
      <alignment horizontal="center"/>
    </xf>
    <xf numFmtId="4" fontId="52" fillId="0" borderId="11" xfId="2" applyNumberFormat="1" applyFont="1" applyFill="1" applyBorder="1" applyAlignment="1">
      <alignment horizontal="center" vertical="center"/>
    </xf>
    <xf numFmtId="0" fontId="53" fillId="0" borderId="0" xfId="4" applyFont="1"/>
    <xf numFmtId="17" fontId="39" fillId="0" borderId="0" xfId="4" quotePrefix="1" applyNumberFormat="1" applyFont="1" applyAlignment="1">
      <alignment horizontal="center"/>
    </xf>
    <xf numFmtId="0" fontId="42" fillId="0" borderId="0" xfId="2" applyFont="1" applyBorder="1" applyAlignment="1">
      <alignment horizontal="left" wrapText="1" shrinkToFit="1"/>
    </xf>
    <xf numFmtId="0" fontId="42" fillId="0" borderId="0" xfId="2" applyFont="1" applyBorder="1" applyAlignment="1">
      <alignment horizontal="left" vertical="top" wrapText="1" shrinkToFit="1"/>
    </xf>
    <xf numFmtId="0" fontId="44" fillId="0" borderId="0" xfId="4" applyFont="1" applyAlignment="1">
      <alignment horizontal="center"/>
    </xf>
    <xf numFmtId="0" fontId="38" fillId="0" borderId="0" xfId="4" applyFont="1" applyAlignment="1">
      <alignment horizontal="center" wrapText="1"/>
    </xf>
    <xf numFmtId="0" fontId="38" fillId="0" borderId="0" xfId="4" applyFont="1" applyAlignment="1">
      <alignment horizontal="center"/>
    </xf>
    <xf numFmtId="0" fontId="39" fillId="0" borderId="0" xfId="4" applyFont="1" applyAlignment="1">
      <alignment horizontal="center"/>
    </xf>
    <xf numFmtId="0" fontId="40" fillId="0" borderId="0" xfId="4" applyFont="1" applyBorder="1" applyAlignment="1">
      <alignment horizontal="left"/>
    </xf>
    <xf numFmtId="17" fontId="39" fillId="0" borderId="0" xfId="4" quotePrefix="1" applyNumberFormat="1" applyFont="1" applyAlignment="1">
      <alignment horizontal="center"/>
    </xf>
    <xf numFmtId="0" fontId="32" fillId="10" borderId="0" xfId="4" applyFont="1" applyFill="1" applyAlignment="1">
      <alignment horizontal="left"/>
    </xf>
    <xf numFmtId="0" fontId="44" fillId="0" borderId="0" xfId="4" applyFont="1" applyAlignment="1">
      <alignment horizontal="center" vertical="center"/>
    </xf>
    <xf numFmtId="0" fontId="33" fillId="0" borderId="0" xfId="4" applyFont="1" applyAlignment="1">
      <alignment horizontal="center" vertical="center"/>
    </xf>
    <xf numFmtId="0" fontId="34" fillId="0" borderId="0" xfId="2" applyFont="1" applyAlignment="1">
      <alignment horizontal="left" wrapText="1"/>
    </xf>
    <xf numFmtId="0" fontId="34" fillId="0" borderId="0" xfId="2" applyFont="1" applyAlignment="1">
      <alignment horizontal="left"/>
    </xf>
    <xf numFmtId="0" fontId="36" fillId="10" borderId="0" xfId="4" applyFont="1" applyFill="1" applyAlignment="1">
      <alignment horizontal="left"/>
    </xf>
    <xf numFmtId="0" fontId="37" fillId="0" borderId="0" xfId="2" applyFont="1" applyAlignment="1">
      <alignment horizontal="center" wrapText="1"/>
    </xf>
    <xf numFmtId="0" fontId="37" fillId="0" borderId="0" xfId="2" applyFont="1" applyAlignment="1">
      <alignment horizontal="center"/>
    </xf>
    <xf numFmtId="0" fontId="17" fillId="0" borderId="26" xfId="0" applyFont="1" applyBorder="1" applyAlignment="1">
      <alignment horizontal="right" vertical="center" wrapText="1"/>
    </xf>
    <xf numFmtId="0" fontId="17" fillId="0" borderId="34" xfId="0" applyFont="1" applyBorder="1" applyAlignment="1">
      <alignment horizontal="right" vertical="center" wrapText="1"/>
    </xf>
    <xf numFmtId="0" fontId="17" fillId="0" borderId="28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49" fontId="15" fillId="2" borderId="7" xfId="2" applyNumberFormat="1" applyFont="1" applyFill="1" applyBorder="1" applyAlignment="1">
      <alignment horizontal="left" vertical="top" wrapText="1"/>
    </xf>
    <xf numFmtId="49" fontId="15" fillId="2" borderId="8" xfId="2" applyNumberFormat="1" applyFont="1" applyFill="1" applyBorder="1" applyAlignment="1">
      <alignment horizontal="left" vertical="top" wrapText="1"/>
    </xf>
    <xf numFmtId="49" fontId="15" fillId="2" borderId="33" xfId="2" applyNumberFormat="1" applyFont="1" applyFill="1" applyBorder="1" applyAlignment="1">
      <alignment horizontal="left" vertical="top" wrapText="1"/>
    </xf>
    <xf numFmtId="0" fontId="3" fillId="0" borderId="34" xfId="0" applyFont="1" applyBorder="1"/>
    <xf numFmtId="0" fontId="19" fillId="0" borderId="34" xfId="0" applyFont="1" applyBorder="1"/>
    <xf numFmtId="0" fontId="19" fillId="0" borderId="27" xfId="0" applyFont="1" applyBorder="1"/>
    <xf numFmtId="0" fontId="3" fillId="0" borderId="0" xfId="0" applyFont="1" applyBorder="1"/>
    <xf numFmtId="0" fontId="19" fillId="0" borderId="0" xfId="0" applyFont="1" applyBorder="1"/>
    <xf numFmtId="0" fontId="19" fillId="0" borderId="29" xfId="0" applyFont="1" applyBorder="1"/>
    <xf numFmtId="49" fontId="15" fillId="0" borderId="7" xfId="2" applyNumberFormat="1" applyFont="1" applyFill="1" applyBorder="1" applyAlignment="1">
      <alignment horizontal="left" vertical="top" wrapText="1"/>
    </xf>
    <xf numFmtId="49" fontId="15" fillId="0" borderId="8" xfId="2" applyNumberFormat="1" applyFont="1" applyFill="1" applyBorder="1" applyAlignment="1">
      <alignment horizontal="left" vertical="top" wrapText="1"/>
    </xf>
    <xf numFmtId="49" fontId="15" fillId="0" borderId="33" xfId="2" applyNumberFormat="1" applyFont="1" applyFill="1" applyBorder="1" applyAlignment="1">
      <alignment horizontal="left" vertical="top" wrapText="1"/>
    </xf>
    <xf numFmtId="166" fontId="14" fillId="4" borderId="35" xfId="2" applyNumberFormat="1" applyFont="1" applyFill="1" applyBorder="1" applyAlignment="1">
      <alignment horizontal="center" vertical="center"/>
    </xf>
    <xf numFmtId="166" fontId="14" fillId="4" borderId="33" xfId="2" applyNumberFormat="1" applyFont="1" applyFill="1" applyBorder="1" applyAlignment="1">
      <alignment horizontal="center" vertical="center"/>
    </xf>
    <xf numFmtId="167" fontId="14" fillId="4" borderId="38" xfId="2" applyNumberFormat="1" applyFont="1" applyFill="1" applyBorder="1" applyAlignment="1">
      <alignment horizontal="center" vertical="center"/>
    </xf>
    <xf numFmtId="167" fontId="14" fillId="4" borderId="39" xfId="2" applyNumberFormat="1" applyFont="1" applyFill="1" applyBorder="1" applyAlignment="1">
      <alignment horizontal="center" vertical="center"/>
    </xf>
    <xf numFmtId="0" fontId="3" fillId="0" borderId="17" xfId="0" applyFont="1" applyBorder="1"/>
    <xf numFmtId="0" fontId="19" fillId="0" borderId="17" xfId="0" applyFont="1" applyBorder="1"/>
    <xf numFmtId="0" fontId="19" fillId="0" borderId="32" xfId="0" applyFont="1" applyBorder="1"/>
    <xf numFmtId="166" fontId="15" fillId="4" borderId="5" xfId="2" applyNumberFormat="1" applyFont="1" applyFill="1" applyBorder="1" applyAlignment="1">
      <alignment horizontal="center" vertical="center"/>
    </xf>
    <xf numFmtId="0" fontId="23" fillId="2" borderId="22" xfId="2" applyFont="1" applyFill="1" applyBorder="1" applyAlignment="1">
      <alignment horizontal="left" vertical="center" indent="1"/>
    </xf>
    <xf numFmtId="0" fontId="23" fillId="2" borderId="24" xfId="2" applyFont="1" applyFill="1" applyBorder="1" applyAlignment="1">
      <alignment horizontal="left" vertical="center" indent="1"/>
    </xf>
    <xf numFmtId="166" fontId="15" fillId="4" borderId="2" xfId="2" applyNumberFormat="1" applyFont="1" applyFill="1" applyBorder="1" applyAlignment="1">
      <alignment horizontal="center" vertical="center"/>
    </xf>
    <xf numFmtId="164" fontId="24" fillId="5" borderId="37" xfId="0" applyNumberFormat="1" applyFont="1" applyFill="1" applyBorder="1" applyAlignment="1">
      <alignment horizontal="center" vertical="center"/>
    </xf>
    <xf numFmtId="164" fontId="24" fillId="5" borderId="30" xfId="0" applyNumberFormat="1" applyFont="1" applyFill="1" applyBorder="1" applyAlignment="1">
      <alignment horizontal="center" vertical="center"/>
    </xf>
    <xf numFmtId="164" fontId="24" fillId="5" borderId="31" xfId="0" applyNumberFormat="1" applyFont="1" applyFill="1" applyBorder="1" applyAlignment="1">
      <alignment horizontal="center" vertical="center"/>
    </xf>
    <xf numFmtId="164" fontId="25" fillId="6" borderId="35" xfId="0" applyNumberFormat="1" applyFont="1" applyFill="1" applyBorder="1" applyAlignment="1">
      <alignment horizontal="center" vertical="center"/>
    </xf>
    <xf numFmtId="164" fontId="25" fillId="6" borderId="8" xfId="0" applyNumberFormat="1" applyFont="1" applyFill="1" applyBorder="1" applyAlignment="1">
      <alignment horizontal="center" vertical="center"/>
    </xf>
    <xf numFmtId="164" fontId="25" fillId="6" borderId="36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17" xfId="0" applyFont="1" applyBorder="1" applyAlignment="1">
      <alignment horizontal="center"/>
    </xf>
    <xf numFmtId="0" fontId="15" fillId="9" borderId="2" xfId="2" applyFont="1" applyFill="1" applyBorder="1" applyAlignment="1">
      <alignment horizontal="center" vertical="center"/>
    </xf>
    <xf numFmtId="167" fontId="14" fillId="11" borderId="2" xfId="2" applyNumberFormat="1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left" vertical="center"/>
    </xf>
    <xf numFmtId="166" fontId="15" fillId="11" borderId="7" xfId="2" applyNumberFormat="1" applyFont="1" applyFill="1" applyBorder="1" applyAlignment="1">
      <alignment horizontal="center" vertical="center"/>
    </xf>
    <xf numFmtId="166" fontId="15" fillId="11" borderId="8" xfId="2" applyNumberFormat="1" applyFont="1" applyFill="1" applyBorder="1" applyAlignment="1">
      <alignment horizontal="center" vertical="center"/>
    </xf>
    <xf numFmtId="166" fontId="15" fillId="11" borderId="33" xfId="2" applyNumberFormat="1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right" vertical="center"/>
    </xf>
    <xf numFmtId="164" fontId="18" fillId="0" borderId="2" xfId="2" applyNumberFormat="1" applyFont="1" applyFill="1" applyBorder="1" applyAlignment="1">
      <alignment horizontal="center" vertical="center"/>
    </xf>
    <xf numFmtId="164" fontId="15" fillId="0" borderId="33" xfId="2" applyNumberFormat="1" applyFont="1" applyFill="1" applyBorder="1" applyAlignment="1">
      <alignment horizontal="center" vertical="center"/>
    </xf>
    <xf numFmtId="164" fontId="15" fillId="0" borderId="9" xfId="2" applyNumberFormat="1" applyFont="1" applyFill="1" applyBorder="1" applyAlignment="1">
      <alignment horizontal="center" vertical="center"/>
    </xf>
    <xf numFmtId="164" fontId="14" fillId="0" borderId="41" xfId="2" applyNumberFormat="1" applyFont="1" applyFill="1" applyBorder="1" applyAlignment="1">
      <alignment horizontal="center" vertical="center"/>
    </xf>
    <xf numFmtId="0" fontId="21" fillId="0" borderId="3" xfId="2" applyFont="1" applyFill="1" applyBorder="1" applyAlignment="1">
      <alignment horizontal="center" vertical="center"/>
    </xf>
    <xf numFmtId="49" fontId="14" fillId="0" borderId="3" xfId="2" applyNumberFormat="1" applyFont="1" applyFill="1" applyBorder="1" applyAlignment="1">
      <alignment horizontal="left" vertical="center" wrapText="1"/>
    </xf>
    <xf numFmtId="49" fontId="14" fillId="0" borderId="3" xfId="2" applyNumberFormat="1" applyFont="1" applyFill="1" applyBorder="1" applyAlignment="1">
      <alignment horizontal="center" vertical="center"/>
    </xf>
    <xf numFmtId="164" fontId="15" fillId="0" borderId="3" xfId="2" applyNumberFormat="1" applyFont="1" applyFill="1" applyBorder="1" applyAlignment="1">
      <alignment horizontal="center" vertical="center"/>
    </xf>
    <xf numFmtId="4" fontId="14" fillId="0" borderId="3" xfId="2" applyNumberFormat="1" applyFont="1" applyFill="1" applyBorder="1" applyAlignment="1">
      <alignment horizontal="center" vertical="center"/>
    </xf>
    <xf numFmtId="164" fontId="14" fillId="0" borderId="3" xfId="2" applyNumberFormat="1" applyFont="1" applyFill="1" applyBorder="1" applyAlignment="1">
      <alignment horizontal="center" vertical="center"/>
    </xf>
    <xf numFmtId="49" fontId="15" fillId="9" borderId="11" xfId="2" applyNumberFormat="1" applyFont="1" applyFill="1" applyBorder="1" applyAlignment="1">
      <alignment horizontal="center" vertical="center"/>
    </xf>
    <xf numFmtId="49" fontId="15" fillId="9" borderId="11" xfId="2" applyNumberFormat="1" applyFont="1" applyFill="1" applyBorder="1" applyAlignment="1">
      <alignment horizontal="left" vertical="center" wrapText="1"/>
    </xf>
    <xf numFmtId="164" fontId="15" fillId="0" borderId="11" xfId="2" applyNumberFormat="1" applyFont="1" applyFill="1" applyBorder="1" applyAlignment="1">
      <alignment horizontal="center" vertical="center"/>
    </xf>
    <xf numFmtId="49" fontId="14" fillId="2" borderId="11" xfId="2" applyNumberFormat="1" applyFont="1" applyFill="1" applyBorder="1" applyAlignment="1">
      <alignment horizontal="left" vertical="center" wrapText="1" indent="4"/>
    </xf>
    <xf numFmtId="49" fontId="14" fillId="2" borderId="11" xfId="2" applyNumberFormat="1" applyFont="1" applyFill="1" applyBorder="1" applyAlignment="1">
      <alignment horizontal="center" vertical="center"/>
    </xf>
    <xf numFmtId="164" fontId="15" fillId="2" borderId="11" xfId="2" applyNumberFormat="1" applyFont="1" applyFill="1" applyBorder="1" applyAlignment="1">
      <alignment horizontal="center" vertical="center"/>
    </xf>
    <xf numFmtId="49" fontId="14" fillId="2" borderId="11" xfId="2" applyNumberFormat="1" applyFont="1" applyFill="1" applyBorder="1" applyAlignment="1">
      <alignment horizontal="left" vertical="center" wrapText="1" indent="3"/>
    </xf>
    <xf numFmtId="49" fontId="15" fillId="0" borderId="11" xfId="2" applyNumberFormat="1" applyFont="1" applyFill="1" applyBorder="1" applyAlignment="1">
      <alignment horizontal="left" vertical="center" wrapText="1" indent="2"/>
    </xf>
  </cellXfs>
  <cellStyles count="6">
    <cellStyle name="Lien hypertexte" xfId="3" builtinId="8"/>
    <cellStyle name="Lien hypertexte 2" xfId="5" xr:uid="{00000000-0005-0000-0000-000001000000}"/>
    <cellStyle name="Normal" xfId="0" builtinId="0"/>
    <cellStyle name="Normal 2 2 2" xfId="2" xr:uid="{00000000-0005-0000-0000-000003000000}"/>
    <cellStyle name="Normal 5" xfId="4" xr:uid="{00000000-0005-0000-0000-000004000000}"/>
    <cellStyle name="Pourcentage" xfId="1" builtinId="5"/>
  </cellStyles>
  <dxfs count="40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FF33CC"/>
      <color rgb="FF00FF00"/>
      <color rgb="FFFE5000"/>
      <color rgb="FFBFBFBF"/>
      <color rgb="FF403A57"/>
      <color rgb="FF008EA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57150</xdr:rowOff>
    </xdr:from>
    <xdr:to>
      <xdr:col>4</xdr:col>
      <xdr:colOff>1123950</xdr:colOff>
      <xdr:row>6</xdr:row>
      <xdr:rowOff>76200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1C19121-6AC6-491F-8671-3A3744E3E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57150"/>
          <a:ext cx="180022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9</xdr:row>
      <xdr:rowOff>38100</xdr:rowOff>
    </xdr:from>
    <xdr:to>
      <xdr:col>1</xdr:col>
      <xdr:colOff>659765</xdr:colOff>
      <xdr:row>12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A19FFC3-07A3-427E-9E00-95433A26568A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62" b="11573"/>
        <a:stretch/>
      </xdr:blipFill>
      <xdr:spPr>
        <a:xfrm>
          <a:off x="180975" y="1666875"/>
          <a:ext cx="1174115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171450</xdr:colOff>
      <xdr:row>8</xdr:row>
      <xdr:rowOff>161925</xdr:rowOff>
    </xdr:from>
    <xdr:to>
      <xdr:col>5</xdr:col>
      <xdr:colOff>561975</xdr:colOff>
      <xdr:row>12</xdr:row>
      <xdr:rowOff>85725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DFE4116-2F38-42F2-B82A-65952BDCB6A3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09725"/>
          <a:ext cx="1638300" cy="704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47625</xdr:rowOff>
    </xdr:from>
    <xdr:to>
      <xdr:col>6</xdr:col>
      <xdr:colOff>590550</xdr:colOff>
      <xdr:row>29</xdr:row>
      <xdr:rowOff>434612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4F6C706-B029-4502-87AB-6C797D864F0C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4133850"/>
          <a:ext cx="4067175" cy="2437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57443</xdr:colOff>
      <xdr:row>0</xdr:row>
      <xdr:rowOff>57443</xdr:rowOff>
    </xdr:from>
    <xdr:to>
      <xdr:col>1</xdr:col>
      <xdr:colOff>772452</xdr:colOff>
      <xdr:row>4</xdr:row>
      <xdr:rowOff>123181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43" y="57443"/>
          <a:ext cx="1294813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rennes@acoustibel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gence.ouest@nomade.info" TargetMode="External"/><Relationship Id="rId1" Type="http://schemas.openxmlformats.org/officeDocument/2006/relationships/hyperlink" Target="mailto:rennes@acoustibel.fr" TargetMode="External"/><Relationship Id="rId6" Type="http://schemas.openxmlformats.org/officeDocument/2006/relationships/hyperlink" Target="mailto:agence.ouest@nomade.info" TargetMode="External"/><Relationship Id="rId5" Type="http://schemas.openxmlformats.org/officeDocument/2006/relationships/hyperlink" Target="mailto:rennes@acoustibel.fr" TargetMode="External"/><Relationship Id="rId4" Type="http://schemas.openxmlformats.org/officeDocument/2006/relationships/hyperlink" Target="mailto:rennes@acoustibel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K210"/>
  <sheetViews>
    <sheetView tabSelected="1" view="pageBreakPreview" zoomScale="70" zoomScaleNormal="145" zoomScaleSheetLayoutView="70" workbookViewId="0">
      <selection activeCell="B144" sqref="B144"/>
    </sheetView>
  </sheetViews>
  <sheetFormatPr baseColWidth="10" defaultRowHeight="14" x14ac:dyDescent="0.3"/>
  <cols>
    <col min="1" max="1" width="9.08203125" style="78" customWidth="1"/>
    <col min="2" max="2" width="8.83203125" style="78" customWidth="1"/>
    <col min="3" max="3" width="8.25" style="78" customWidth="1"/>
    <col min="4" max="4" width="11.75" style="78" customWidth="1"/>
    <col min="5" max="5" width="16.33203125" style="78" customWidth="1"/>
    <col min="6" max="6" width="9.25" style="78" customWidth="1"/>
    <col min="7" max="8" width="11" style="78" customWidth="1"/>
    <col min="9" max="257" width="11" style="78"/>
    <col min="258" max="258" width="10.75" style="78" customWidth="1"/>
    <col min="259" max="513" width="11" style="78"/>
    <col min="514" max="514" width="10.75" style="78" customWidth="1"/>
    <col min="515" max="769" width="11" style="78"/>
    <col min="770" max="770" width="10.75" style="78" customWidth="1"/>
    <col min="771" max="1025" width="11" style="78"/>
    <col min="1026" max="1026" width="10.75" style="78" customWidth="1"/>
    <col min="1027" max="1281" width="11" style="78"/>
    <col min="1282" max="1282" width="10.75" style="78" customWidth="1"/>
    <col min="1283" max="1537" width="11" style="78"/>
    <col min="1538" max="1538" width="10.75" style="78" customWidth="1"/>
    <col min="1539" max="1793" width="11" style="78"/>
    <col min="1794" max="1794" width="10.75" style="78" customWidth="1"/>
    <col min="1795" max="2049" width="11" style="78"/>
    <col min="2050" max="2050" width="10.75" style="78" customWidth="1"/>
    <col min="2051" max="2305" width="11" style="78"/>
    <col min="2306" max="2306" width="10.75" style="78" customWidth="1"/>
    <col min="2307" max="2561" width="11" style="78"/>
    <col min="2562" max="2562" width="10.75" style="78" customWidth="1"/>
    <col min="2563" max="2817" width="11" style="78"/>
    <col min="2818" max="2818" width="10.75" style="78" customWidth="1"/>
    <col min="2819" max="3073" width="11" style="78"/>
    <col min="3074" max="3074" width="10.75" style="78" customWidth="1"/>
    <col min="3075" max="3329" width="11" style="78"/>
    <col min="3330" max="3330" width="10.75" style="78" customWidth="1"/>
    <col min="3331" max="3585" width="11" style="78"/>
    <col min="3586" max="3586" width="10.75" style="78" customWidth="1"/>
    <col min="3587" max="3841" width="11" style="78"/>
    <col min="3842" max="3842" width="10.75" style="78" customWidth="1"/>
    <col min="3843" max="4097" width="11" style="78"/>
    <col min="4098" max="4098" width="10.75" style="78" customWidth="1"/>
    <col min="4099" max="4353" width="11" style="78"/>
    <col min="4354" max="4354" width="10.75" style="78" customWidth="1"/>
    <col min="4355" max="4609" width="11" style="78"/>
    <col min="4610" max="4610" width="10.75" style="78" customWidth="1"/>
    <col min="4611" max="4865" width="11" style="78"/>
    <col min="4866" max="4866" width="10.75" style="78" customWidth="1"/>
    <col min="4867" max="5121" width="11" style="78"/>
    <col min="5122" max="5122" width="10.75" style="78" customWidth="1"/>
    <col min="5123" max="5377" width="11" style="78"/>
    <col min="5378" max="5378" width="10.75" style="78" customWidth="1"/>
    <col min="5379" max="5633" width="11" style="78"/>
    <col min="5634" max="5634" width="10.75" style="78" customWidth="1"/>
    <col min="5635" max="5889" width="11" style="78"/>
    <col min="5890" max="5890" width="10.75" style="78" customWidth="1"/>
    <col min="5891" max="6145" width="11" style="78"/>
    <col min="6146" max="6146" width="10.75" style="78" customWidth="1"/>
    <col min="6147" max="6401" width="11" style="78"/>
    <col min="6402" max="6402" width="10.75" style="78" customWidth="1"/>
    <col min="6403" max="6657" width="11" style="78"/>
    <col min="6658" max="6658" width="10.75" style="78" customWidth="1"/>
    <col min="6659" max="6913" width="11" style="78"/>
    <col min="6914" max="6914" width="10.75" style="78" customWidth="1"/>
    <col min="6915" max="7169" width="11" style="78"/>
    <col min="7170" max="7170" width="10.75" style="78" customWidth="1"/>
    <col min="7171" max="7425" width="11" style="78"/>
    <col min="7426" max="7426" width="10.75" style="78" customWidth="1"/>
    <col min="7427" max="7681" width="11" style="78"/>
    <col min="7682" max="7682" width="10.75" style="78" customWidth="1"/>
    <col min="7683" max="7937" width="11" style="78"/>
    <col min="7938" max="7938" width="10.75" style="78" customWidth="1"/>
    <col min="7939" max="8193" width="11" style="78"/>
    <col min="8194" max="8194" width="10.75" style="78" customWidth="1"/>
    <col min="8195" max="8449" width="11" style="78"/>
    <col min="8450" max="8450" width="10.75" style="78" customWidth="1"/>
    <col min="8451" max="8705" width="11" style="78"/>
    <col min="8706" max="8706" width="10.75" style="78" customWidth="1"/>
    <col min="8707" max="8961" width="11" style="78"/>
    <col min="8962" max="8962" width="10.75" style="78" customWidth="1"/>
    <col min="8963" max="9217" width="11" style="78"/>
    <col min="9218" max="9218" width="10.75" style="78" customWidth="1"/>
    <col min="9219" max="9473" width="11" style="78"/>
    <col min="9474" max="9474" width="10.75" style="78" customWidth="1"/>
    <col min="9475" max="9729" width="11" style="78"/>
    <col min="9730" max="9730" width="10.75" style="78" customWidth="1"/>
    <col min="9731" max="9985" width="11" style="78"/>
    <col min="9986" max="9986" width="10.75" style="78" customWidth="1"/>
    <col min="9987" max="10241" width="11" style="78"/>
    <col min="10242" max="10242" width="10.75" style="78" customWidth="1"/>
    <col min="10243" max="10497" width="11" style="78"/>
    <col min="10498" max="10498" width="10.75" style="78" customWidth="1"/>
    <col min="10499" max="10753" width="11" style="78"/>
    <col min="10754" max="10754" width="10.75" style="78" customWidth="1"/>
    <col min="10755" max="11009" width="11" style="78"/>
    <col min="11010" max="11010" width="10.75" style="78" customWidth="1"/>
    <col min="11011" max="11265" width="11" style="78"/>
    <col min="11266" max="11266" width="10.75" style="78" customWidth="1"/>
    <col min="11267" max="11521" width="11" style="78"/>
    <col min="11522" max="11522" width="10.75" style="78" customWidth="1"/>
    <col min="11523" max="11777" width="11" style="78"/>
    <col min="11778" max="11778" width="10.75" style="78" customWidth="1"/>
    <col min="11779" max="12033" width="11" style="78"/>
    <col min="12034" max="12034" width="10.75" style="78" customWidth="1"/>
    <col min="12035" max="12289" width="11" style="78"/>
    <col min="12290" max="12290" width="10.75" style="78" customWidth="1"/>
    <col min="12291" max="12545" width="11" style="78"/>
    <col min="12546" max="12546" width="10.75" style="78" customWidth="1"/>
    <col min="12547" max="12801" width="11" style="78"/>
    <col min="12802" max="12802" width="10.75" style="78" customWidth="1"/>
    <col min="12803" max="13057" width="11" style="78"/>
    <col min="13058" max="13058" width="10.75" style="78" customWidth="1"/>
    <col min="13059" max="13313" width="11" style="78"/>
    <col min="13314" max="13314" width="10.75" style="78" customWidth="1"/>
    <col min="13315" max="13569" width="11" style="78"/>
    <col min="13570" max="13570" width="10.75" style="78" customWidth="1"/>
    <col min="13571" max="13825" width="11" style="78"/>
    <col min="13826" max="13826" width="10.75" style="78" customWidth="1"/>
    <col min="13827" max="14081" width="11" style="78"/>
    <col min="14082" max="14082" width="10.75" style="78" customWidth="1"/>
    <col min="14083" max="14337" width="11" style="78"/>
    <col min="14338" max="14338" width="10.75" style="78" customWidth="1"/>
    <col min="14339" max="14593" width="11" style="78"/>
    <col min="14594" max="14594" width="10.75" style="78" customWidth="1"/>
    <col min="14595" max="14849" width="11" style="78"/>
    <col min="14850" max="14850" width="10.75" style="78" customWidth="1"/>
    <col min="14851" max="15105" width="11" style="78"/>
    <col min="15106" max="15106" width="10.75" style="78" customWidth="1"/>
    <col min="15107" max="15361" width="11" style="78"/>
    <col min="15362" max="15362" width="10.75" style="78" customWidth="1"/>
    <col min="15363" max="15617" width="11" style="78"/>
    <col min="15618" max="15618" width="10.75" style="78" customWidth="1"/>
    <col min="15619" max="15873" width="11" style="78"/>
    <col min="15874" max="15874" width="10.75" style="78" customWidth="1"/>
    <col min="15875" max="16129" width="11" style="78"/>
    <col min="16130" max="16130" width="10.75" style="78" customWidth="1"/>
    <col min="16131" max="16384" width="11" style="78"/>
  </cols>
  <sheetData>
    <row r="8" spans="1:8" x14ac:dyDescent="0.3">
      <c r="A8" s="76" t="s">
        <v>62</v>
      </c>
      <c r="B8" s="77"/>
      <c r="C8" s="77"/>
      <c r="D8" s="77"/>
      <c r="E8" s="76" t="s">
        <v>74</v>
      </c>
      <c r="F8" s="76"/>
      <c r="G8" s="76">
        <f>J292</f>
        <v>0</v>
      </c>
      <c r="H8" s="77"/>
    </row>
    <row r="10" spans="1:8" ht="18.75" customHeight="1" x14ac:dyDescent="0.3">
      <c r="A10" s="153"/>
      <c r="B10" s="153"/>
      <c r="C10" s="154" t="s">
        <v>75</v>
      </c>
      <c r="D10" s="155"/>
      <c r="G10" s="154" t="s">
        <v>93</v>
      </c>
      <c r="H10" s="155"/>
    </row>
    <row r="11" spans="1:8" x14ac:dyDescent="0.3">
      <c r="A11" s="79"/>
      <c r="C11" s="155"/>
      <c r="D11" s="155"/>
      <c r="E11" s="80"/>
      <c r="G11" s="155"/>
      <c r="H11" s="155"/>
    </row>
    <row r="12" spans="1:8" x14ac:dyDescent="0.3">
      <c r="C12" s="155"/>
      <c r="D12" s="155"/>
      <c r="E12" s="80"/>
      <c r="G12" s="155"/>
      <c r="H12" s="155"/>
    </row>
    <row r="13" spans="1:8" ht="16.5" customHeight="1" x14ac:dyDescent="0.3">
      <c r="C13" s="155"/>
      <c r="D13" s="155"/>
      <c r="E13" s="80"/>
      <c r="G13" s="155"/>
      <c r="H13" s="155"/>
    </row>
    <row r="15" spans="1:8" x14ac:dyDescent="0.3">
      <c r="A15" s="156" t="s">
        <v>63</v>
      </c>
      <c r="B15" s="156"/>
      <c r="C15" s="156"/>
      <c r="D15" s="156"/>
      <c r="E15" s="156"/>
      <c r="F15" s="156"/>
      <c r="G15" s="156"/>
      <c r="H15" s="156"/>
    </row>
    <row r="16" spans="1:8" ht="6.75" customHeight="1" x14ac:dyDescent="0.3"/>
    <row r="17" spans="1:8" ht="48" customHeight="1" x14ac:dyDescent="0.3">
      <c r="A17" s="157" t="s">
        <v>76</v>
      </c>
      <c r="B17" s="158"/>
      <c r="C17" s="158"/>
      <c r="D17" s="158"/>
      <c r="E17" s="158"/>
      <c r="F17" s="158"/>
      <c r="G17" s="158"/>
      <c r="H17" s="158"/>
    </row>
    <row r="18" spans="1:8" ht="46.5" customHeight="1" x14ac:dyDescent="0.3">
      <c r="A18" s="158"/>
      <c r="B18" s="158"/>
      <c r="C18" s="158"/>
      <c r="D18" s="158"/>
      <c r="E18" s="158"/>
      <c r="F18" s="158"/>
      <c r="G18" s="158"/>
      <c r="H18" s="158"/>
    </row>
    <row r="20" spans="1:8" ht="14.25" customHeight="1" x14ac:dyDescent="0.3">
      <c r="A20" s="152"/>
      <c r="B20" s="152"/>
      <c r="C20" s="152"/>
      <c r="D20" s="152"/>
      <c r="E20" s="152"/>
      <c r="F20" s="152"/>
      <c r="G20" s="152"/>
      <c r="H20" s="152"/>
    </row>
    <row r="21" spans="1:8" ht="18.5" x14ac:dyDescent="0.45">
      <c r="A21" s="145"/>
      <c r="B21" s="145"/>
      <c r="C21" s="145"/>
      <c r="D21" s="145"/>
      <c r="E21" s="145"/>
      <c r="F21" s="145"/>
      <c r="G21" s="145"/>
      <c r="H21" s="145"/>
    </row>
    <row r="30" spans="1:8" ht="48" customHeight="1" x14ac:dyDescent="0.3">
      <c r="A30" s="81"/>
      <c r="B30" s="81"/>
      <c r="C30" s="81"/>
      <c r="D30" s="81"/>
      <c r="E30" s="81"/>
      <c r="F30" s="81"/>
      <c r="G30" s="81"/>
      <c r="H30" s="81"/>
    </row>
    <row r="31" spans="1:8" ht="20" customHeight="1" x14ac:dyDescent="0.55000000000000004">
      <c r="A31" s="146" t="s">
        <v>334</v>
      </c>
      <c r="B31" s="147"/>
      <c r="C31" s="147"/>
      <c r="D31" s="147"/>
      <c r="E31" s="147"/>
      <c r="F31" s="147"/>
      <c r="G31" s="147"/>
      <c r="H31" s="147"/>
    </row>
    <row r="32" spans="1:8" ht="25.5" customHeight="1" x14ac:dyDescent="0.55000000000000004">
      <c r="A32" s="148" t="s">
        <v>332</v>
      </c>
      <c r="B32" s="148"/>
      <c r="C32" s="148"/>
      <c r="D32" s="148"/>
      <c r="E32" s="148"/>
      <c r="F32" s="148"/>
      <c r="G32" s="148"/>
      <c r="H32" s="148"/>
    </row>
    <row r="33" spans="1:11" ht="23.5" x14ac:dyDescent="0.55000000000000004">
      <c r="A33" s="150" t="s">
        <v>335</v>
      </c>
      <c r="B33" s="148"/>
      <c r="C33" s="148"/>
      <c r="D33" s="148"/>
      <c r="E33" s="148"/>
      <c r="F33" s="148"/>
      <c r="G33" s="148"/>
      <c r="H33" s="148"/>
    </row>
    <row r="34" spans="1:11" ht="8" customHeight="1" x14ac:dyDescent="0.55000000000000004">
      <c r="A34" s="142"/>
      <c r="B34" s="139"/>
      <c r="C34" s="139"/>
      <c r="D34" s="139"/>
      <c r="E34" s="139"/>
      <c r="F34" s="139"/>
      <c r="G34" s="139"/>
      <c r="H34" s="139"/>
    </row>
    <row r="35" spans="1:11" x14ac:dyDescent="0.3">
      <c r="A35" s="151" t="s">
        <v>64</v>
      </c>
      <c r="B35" s="151"/>
      <c r="C35" s="151"/>
      <c r="D35" s="151"/>
      <c r="E35" s="151"/>
      <c r="F35" s="151"/>
      <c r="G35" s="151"/>
      <c r="H35" s="151"/>
    </row>
    <row r="36" spans="1:11" x14ac:dyDescent="0.3">
      <c r="A36" s="81"/>
      <c r="B36" s="81"/>
      <c r="C36" s="81"/>
      <c r="D36" s="81"/>
      <c r="E36" s="81"/>
      <c r="J36" s="143"/>
      <c r="K36" s="143"/>
    </row>
    <row r="37" spans="1:11" ht="12.65" customHeight="1" x14ac:dyDescent="0.3">
      <c r="A37" s="149" t="s">
        <v>65</v>
      </c>
      <c r="B37" s="149"/>
      <c r="C37" s="149"/>
      <c r="D37" s="82" t="s">
        <v>66</v>
      </c>
      <c r="E37" s="83"/>
      <c r="F37" s="83" t="s">
        <v>67</v>
      </c>
      <c r="G37" s="81"/>
      <c r="H37" s="83"/>
      <c r="J37" s="143"/>
      <c r="K37" s="143"/>
    </row>
    <row r="38" spans="1:11" ht="19.5" customHeight="1" x14ac:dyDescent="0.3">
      <c r="A38" s="144" t="s">
        <v>77</v>
      </c>
      <c r="B38" s="144"/>
      <c r="C38" s="144"/>
      <c r="D38" s="144" t="s">
        <v>91</v>
      </c>
      <c r="E38" s="144"/>
      <c r="F38" s="144" t="s">
        <v>92</v>
      </c>
      <c r="G38" s="144"/>
      <c r="H38" s="143"/>
      <c r="J38" s="143"/>
      <c r="K38" s="143"/>
    </row>
    <row r="39" spans="1:11" ht="12" customHeight="1" x14ac:dyDescent="0.3">
      <c r="A39" s="144"/>
      <c r="B39" s="144"/>
      <c r="C39" s="144"/>
      <c r="D39" s="144"/>
      <c r="E39" s="144"/>
      <c r="F39" s="144"/>
      <c r="G39" s="144"/>
      <c r="H39" s="143"/>
      <c r="K39" s="85"/>
    </row>
    <row r="40" spans="1:11" ht="12" customHeight="1" x14ac:dyDescent="0.3">
      <c r="A40" s="144"/>
      <c r="B40" s="144"/>
      <c r="C40" s="144"/>
      <c r="D40" s="144"/>
      <c r="E40" s="144"/>
      <c r="F40" s="144"/>
      <c r="G40" s="144"/>
      <c r="H40" s="143"/>
      <c r="K40" s="86"/>
    </row>
    <row r="41" spans="1:11" ht="4.5" hidden="1" customHeight="1" x14ac:dyDescent="0.3">
      <c r="A41" s="144"/>
      <c r="B41" s="144"/>
      <c r="C41" s="144"/>
      <c r="D41" s="91"/>
      <c r="E41" s="86"/>
      <c r="F41" s="89"/>
      <c r="G41" s="89"/>
      <c r="H41" s="86"/>
      <c r="K41" s="90" t="s">
        <v>79</v>
      </c>
    </row>
    <row r="42" spans="1:11" s="91" customFormat="1" ht="17.25" customHeight="1" x14ac:dyDescent="0.3">
      <c r="A42" s="87" t="s">
        <v>78</v>
      </c>
      <c r="B42" s="88"/>
      <c r="C42" s="89"/>
      <c r="D42" s="87" t="s">
        <v>94</v>
      </c>
      <c r="E42" s="86"/>
      <c r="F42" s="90" t="s">
        <v>80</v>
      </c>
      <c r="G42" s="86"/>
      <c r="H42" s="86"/>
    </row>
    <row r="43" spans="1:11" ht="17.25" customHeight="1" x14ac:dyDescent="0.3">
      <c r="A43" s="92" t="s">
        <v>68</v>
      </c>
      <c r="B43" s="81"/>
      <c r="C43" s="81"/>
      <c r="D43" s="83" t="s">
        <v>81</v>
      </c>
      <c r="E43" s="83"/>
      <c r="F43" s="83" t="s">
        <v>82</v>
      </c>
      <c r="G43" s="81"/>
      <c r="H43" s="93"/>
    </row>
    <row r="44" spans="1:11" ht="12" customHeight="1" x14ac:dyDescent="0.3">
      <c r="A44" s="84" t="s">
        <v>83</v>
      </c>
      <c r="B44" s="93"/>
      <c r="C44" s="93"/>
      <c r="D44" s="84" t="s">
        <v>69</v>
      </c>
      <c r="E44" s="94"/>
      <c r="F44" s="84" t="s">
        <v>70</v>
      </c>
      <c r="G44" s="95"/>
      <c r="H44" s="95"/>
    </row>
    <row r="45" spans="1:11" ht="12" customHeight="1" x14ac:dyDescent="0.3">
      <c r="A45" s="85" t="s">
        <v>84</v>
      </c>
      <c r="B45" s="93"/>
      <c r="C45" s="93"/>
      <c r="D45" s="85" t="s">
        <v>71</v>
      </c>
      <c r="E45" s="96"/>
      <c r="F45" s="85" t="s">
        <v>85</v>
      </c>
      <c r="G45" s="96"/>
      <c r="H45" s="96"/>
    </row>
    <row r="46" spans="1:11" ht="12" customHeight="1" x14ac:dyDescent="0.3">
      <c r="A46" s="85" t="s">
        <v>72</v>
      </c>
      <c r="B46" s="81"/>
      <c r="C46" s="81"/>
      <c r="D46" s="85" t="s">
        <v>86</v>
      </c>
      <c r="E46" s="96"/>
      <c r="F46" s="96" t="s">
        <v>87</v>
      </c>
      <c r="G46" s="81"/>
      <c r="H46" s="96"/>
    </row>
    <row r="47" spans="1:11" ht="14.25" customHeight="1" x14ac:dyDescent="0.3">
      <c r="A47" s="86"/>
      <c r="B47" s="89"/>
      <c r="C47" s="89"/>
      <c r="D47" s="96" t="s">
        <v>88</v>
      </c>
      <c r="E47" s="86"/>
      <c r="F47" s="81"/>
      <c r="G47" s="86"/>
      <c r="H47" s="86"/>
    </row>
    <row r="48" spans="1:11" ht="19.5" customHeight="1" x14ac:dyDescent="0.3">
      <c r="A48" s="97" t="s">
        <v>73</v>
      </c>
      <c r="B48" s="81"/>
      <c r="C48" s="81"/>
      <c r="D48" s="98" t="s">
        <v>89</v>
      </c>
      <c r="E48" s="81"/>
      <c r="F48" s="98" t="s">
        <v>90</v>
      </c>
      <c r="G48" s="81"/>
      <c r="H48" s="81"/>
    </row>
    <row r="49" ht="12" customHeight="1" x14ac:dyDescent="0.3"/>
    <row r="209" spans="5:5" x14ac:dyDescent="0.3">
      <c r="E209" s="141">
        <f>E210*50</f>
        <v>235.20000000000005</v>
      </c>
    </row>
    <row r="210" spans="5:5" x14ac:dyDescent="0.3">
      <c r="E210" s="141">
        <f>2.784+6*0.8*0.8*0.5</f>
        <v>4.7040000000000006</v>
      </c>
    </row>
  </sheetData>
  <mergeCells count="17">
    <mergeCell ref="A20:H20"/>
    <mergeCell ref="D38:E40"/>
    <mergeCell ref="A10:B10"/>
    <mergeCell ref="C10:D13"/>
    <mergeCell ref="G10:H13"/>
    <mergeCell ref="A15:H15"/>
    <mergeCell ref="A17:H18"/>
    <mergeCell ref="J36:K38"/>
    <mergeCell ref="F38:G40"/>
    <mergeCell ref="H38:H40"/>
    <mergeCell ref="A21:H21"/>
    <mergeCell ref="A31:H31"/>
    <mergeCell ref="A32:H32"/>
    <mergeCell ref="A37:C37"/>
    <mergeCell ref="A38:C41"/>
    <mergeCell ref="A33:H33"/>
    <mergeCell ref="A35:H35"/>
  </mergeCells>
  <hyperlinks>
    <hyperlink ref="F42" r:id="rId1" display="mailto:rennes@acoustibel.fr" xr:uid="{00000000-0004-0000-0000-000000000000}"/>
    <hyperlink ref="A42" r:id="rId2" display="mailto:agence.ouest@nomade.info" xr:uid="{00000000-0004-0000-0000-000001000000}"/>
    <hyperlink ref="K41" r:id="rId3" display="mailto:rennes@acoustibel.fr" xr:uid="{00000000-0004-0000-0000-000002000000}"/>
    <hyperlink ref="D48" r:id="rId4" display="mailto:rennes@acoustibel.fr" xr:uid="{00000000-0004-0000-0000-000003000000}"/>
    <hyperlink ref="F48" r:id="rId5" display="mailto:rennes@acoustibel.fr" xr:uid="{00000000-0004-0000-0000-000004000000}"/>
    <hyperlink ref="D42" r:id="rId6" display="mailto:agence.ouest@nomade.info" xr:uid="{00000000-0004-0000-0000-000005000000}"/>
  </hyperlinks>
  <printOptions horizontalCentered="1" verticalCentered="1"/>
  <pageMargins left="0.47244094488188981" right="0.47244094488188981" top="0.35433070866141736" bottom="0.35433070866141736" header="0.31496062992125984" footer="0.31496062992125984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297"/>
  <sheetViews>
    <sheetView tabSelected="1" view="pageBreakPreview" topLeftCell="A7" zoomScale="70" zoomScaleNormal="70" zoomScaleSheetLayoutView="70" workbookViewId="0">
      <selection activeCell="B144" sqref="B144"/>
    </sheetView>
  </sheetViews>
  <sheetFormatPr baseColWidth="10" defaultColWidth="11" defaultRowHeight="14.5" x14ac:dyDescent="0.35"/>
  <cols>
    <col min="1" max="1" width="7.75" style="7" customWidth="1"/>
    <col min="2" max="2" width="45.75" style="6" customWidth="1"/>
    <col min="3" max="3" width="7.83203125" style="6" customWidth="1"/>
    <col min="4" max="4" width="1.33203125" style="6" customWidth="1"/>
    <col min="5" max="6" width="8.25" style="6" customWidth="1"/>
    <col min="7" max="7" width="10.25" style="6" customWidth="1"/>
    <col min="8" max="8" width="11.75" style="6" customWidth="1"/>
    <col min="9" max="9" width="1.33203125" style="6" customWidth="1"/>
    <col min="10" max="10" width="21.75" style="6" customWidth="1"/>
    <col min="11" max="11" width="11" style="6" customWidth="1"/>
    <col min="12" max="12" width="0.33203125" style="66" customWidth="1"/>
    <col min="13" max="19" width="11" style="6" hidden="1" customWidth="1"/>
    <col min="20" max="16384" width="11" style="6"/>
  </cols>
  <sheetData>
    <row r="1" spans="1:25" ht="14.5" customHeight="1" x14ac:dyDescent="0.35">
      <c r="A1" s="192"/>
      <c r="B1" s="192"/>
      <c r="C1" s="192"/>
      <c r="E1" s="159" t="s">
        <v>52</v>
      </c>
      <c r="F1" s="160"/>
      <c r="G1" s="160"/>
      <c r="H1" s="166" t="s">
        <v>57</v>
      </c>
      <c r="I1" s="167"/>
      <c r="J1" s="168"/>
    </row>
    <row r="2" spans="1:25" x14ac:dyDescent="0.35">
      <c r="A2" s="192"/>
      <c r="B2" s="192"/>
      <c r="C2" s="192"/>
      <c r="E2" s="161" t="s">
        <v>53</v>
      </c>
      <c r="F2" s="162"/>
      <c r="G2" s="162"/>
      <c r="H2" s="169" t="s">
        <v>57</v>
      </c>
      <c r="I2" s="170"/>
      <c r="J2" s="171"/>
    </row>
    <row r="3" spans="1:25" x14ac:dyDescent="0.35">
      <c r="A3" s="192"/>
      <c r="B3" s="192"/>
      <c r="C3" s="192"/>
      <c r="E3" s="161" t="s">
        <v>54</v>
      </c>
      <c r="F3" s="162"/>
      <c r="G3" s="162"/>
      <c r="H3" s="169" t="s">
        <v>57</v>
      </c>
      <c r="I3" s="170"/>
      <c r="J3" s="171"/>
    </row>
    <row r="4" spans="1:25" x14ac:dyDescent="0.35">
      <c r="A4" s="192"/>
      <c r="B4" s="192"/>
      <c r="C4" s="192"/>
      <c r="E4" s="161" t="s">
        <v>56</v>
      </c>
      <c r="F4" s="162"/>
      <c r="G4" s="162"/>
      <c r="H4" s="169" t="s">
        <v>57</v>
      </c>
      <c r="I4" s="170"/>
      <c r="J4" s="171"/>
    </row>
    <row r="5" spans="1:25" ht="13.9" customHeight="1" x14ac:dyDescent="0.35">
      <c r="A5" s="193"/>
      <c r="B5" s="193"/>
      <c r="C5" s="193"/>
      <c r="D5" s="45"/>
      <c r="E5" s="161" t="s">
        <v>55</v>
      </c>
      <c r="F5" s="162"/>
      <c r="G5" s="162"/>
      <c r="H5" s="179" t="s">
        <v>57</v>
      </c>
      <c r="I5" s="180"/>
      <c r="J5" s="181"/>
      <c r="L5" s="67" t="s">
        <v>49</v>
      </c>
      <c r="M5" s="65" t="s">
        <v>45</v>
      </c>
      <c r="N5" s="68" t="s">
        <v>46</v>
      </c>
      <c r="O5" s="68" t="s">
        <v>47</v>
      </c>
      <c r="P5" s="68" t="s">
        <v>50</v>
      </c>
      <c r="Q5" s="65" t="s">
        <v>48</v>
      </c>
      <c r="S5" s="9" t="s">
        <v>19</v>
      </c>
    </row>
    <row r="6" spans="1:25" ht="32.5" customHeight="1" x14ac:dyDescent="0.35">
      <c r="A6" s="61" t="s">
        <v>61</v>
      </c>
      <c r="B6" s="64"/>
      <c r="C6" s="56" t="s">
        <v>0</v>
      </c>
      <c r="D6" s="49"/>
      <c r="E6" s="186" t="str">
        <f>"Cadre DPGF du lot n° "&amp;A9&amp;" - "&amp;B9</f>
        <v>Cadre DPGF du lot n° 2 - GROS-ŒUVRE</v>
      </c>
      <c r="F6" s="187"/>
      <c r="G6" s="187"/>
      <c r="H6" s="187"/>
      <c r="I6" s="187"/>
      <c r="J6" s="188"/>
      <c r="M6" s="6">
        <v>3</v>
      </c>
      <c r="N6" s="6">
        <v>0</v>
      </c>
      <c r="O6" s="6">
        <v>0</v>
      </c>
      <c r="P6" s="6">
        <v>0</v>
      </c>
      <c r="S6" s="9" t="s">
        <v>30</v>
      </c>
    </row>
    <row r="7" spans="1:25" ht="15.65" customHeight="1" x14ac:dyDescent="0.35">
      <c r="A7" s="59"/>
      <c r="B7" s="60"/>
      <c r="C7" s="55" t="s">
        <v>333</v>
      </c>
      <c r="D7" s="50"/>
      <c r="E7" s="189" t="s">
        <v>1</v>
      </c>
      <c r="F7" s="190"/>
      <c r="G7" s="190"/>
      <c r="H7" s="190"/>
      <c r="I7" s="190"/>
      <c r="J7" s="191"/>
      <c r="M7" s="68" t="str">
        <f t="shared" ref="M7:M15" si="0">IF($L7="","",$M$6)</f>
        <v/>
      </c>
      <c r="N7" s="6" t="str">
        <f>IF($L7="","",IF(L7=1,LOOKUP(2,1/($N$6:$N6&lt;&gt;""),$N$6:$N6)+1,IF($L7=2,LOOKUP(2,1/($N$6:$N6&lt;&gt;""),$N$6:$N6),IF($L7=3,LOOKUP(2,1/($N$6:$N6&lt;&gt;""),$N$6:$N6),FALSE))))</f>
        <v/>
      </c>
      <c r="O7" s="65" t="str">
        <f>IF($L7="","",IF($L7=1,"",IF(AND($L7=2,LOOKUP(2,1/($L$6:$L6&lt;&gt;""),$L$6:$L6)=1),1,IF(AND($L7=2,LOOKUP(2,1/($L$6:$L6&lt;&gt;""),$L$6:$L6)=2),LOOKUP(2,1/($O$6:$O6&lt;&gt;""),$O$6:$O6)+1,IF(AND($L7=2,LOOKUP(2,1/($L$6:$L6&lt;&gt;""),$L$6:$L6)=3),LOOKUP(2,1/($O$6:$O6&lt;&gt;""),$O$6:$O6)+1,IF($L7=3,LOOKUP(2,1/($O$6:$O6&lt;&gt;""),$O$6:$O6),FALSE))))))</f>
        <v/>
      </c>
      <c r="P7" s="65" t="str">
        <f>IF($L7="","",IF($L7=1,"",IF($L7=2,"",IF(AND($L7=3,LOOKUP(2,1/($L$6:$L6&lt;&gt;""),$L$6:$L6)=2),1,IF(AND($L7=3,LOOKUP(2,1/($L$6:$L6&lt;&gt;""),$L$6:$L6)=3),LOOKUP(2,1/($P$6:$P6&lt;&gt;""),$P$6:$P6)+1)))))</f>
        <v/>
      </c>
      <c r="Q7" s="6" t="str">
        <f t="shared" ref="Q7:Q15" si="1">IF($L7="","",IF($P7&lt;&gt;"",$M7&amp;"."&amp;$N7&amp;"."&amp;$O7&amp;"."&amp;$P7&amp;".",IF($O7&lt;&gt;"",$M7&amp;"."&amp;$N7&amp;"."&amp;$O7&amp;".",IF($N7&lt;&gt;"",$M7&amp;"."&amp;$N7&amp;".",FALSE))))</f>
        <v/>
      </c>
      <c r="S7" s="9" t="s">
        <v>36</v>
      </c>
      <c r="Y7" s="8" t="s">
        <v>35</v>
      </c>
    </row>
    <row r="8" spans="1:25" ht="15.5" x14ac:dyDescent="0.35">
      <c r="A8" s="183" t="s">
        <v>2</v>
      </c>
      <c r="B8" s="184"/>
      <c r="C8" s="58" t="s">
        <v>3</v>
      </c>
      <c r="D8" s="51"/>
      <c r="E8" s="175" t="s">
        <v>4</v>
      </c>
      <c r="F8" s="176"/>
      <c r="G8" s="185">
        <f>J291</f>
        <v>0</v>
      </c>
      <c r="H8" s="185"/>
      <c r="I8" s="1"/>
      <c r="J8" s="2"/>
      <c r="M8" s="68" t="str">
        <f t="shared" si="0"/>
        <v/>
      </c>
      <c r="N8" s="6" t="str">
        <f>IF($L8="","",IF(L8=1,LOOKUP(2,1/($N$6:$N7&lt;&gt;""),$N$6:$N7)+1,IF($L8=2,LOOKUP(2,1/($N$6:$N7&lt;&gt;""),$N$6:$N7),IF($L8=3,LOOKUP(2,1/($N$6:$N7&lt;&gt;""),$N$6:$N7),FALSE))))</f>
        <v/>
      </c>
      <c r="O8" s="65" t="str">
        <f>IF($L8="","",IF($L8=1,"",IF(AND($L8=2,LOOKUP(2,1/($L$6:$L7&lt;&gt;""),$L$6:$L7)=1),1,IF(AND($L8=2,LOOKUP(2,1/($L$6:$L7&lt;&gt;""),$L$6:$L7)=2),LOOKUP(2,1/($O$6:$O7&lt;&gt;""),$O$6:$O7)+1,IF(AND($L8=2,LOOKUP(2,1/($L$6:$L7&lt;&gt;""),$L$6:$L7)=3),LOOKUP(2,1/($O$6:$O7&lt;&gt;""),$O$6:$O7)+1,IF($L8=3,LOOKUP(2,1/($O$6:$O7&lt;&gt;""),$O$6:$O7),FALSE))))))</f>
        <v/>
      </c>
      <c r="P8" s="65" t="str">
        <f>IF($L8="","",IF($L8=1,"",IF($L8=2,"",IF(AND($L8=3,LOOKUP(2,1/($L$6:$L7&lt;&gt;""),$L$6:$L7)=2),1,IF(AND($L8=3,LOOKUP(2,1/($L$6:$L7&lt;&gt;""),$L$6:$L7)=3),LOOKUP(2,1/($P$6:$P7&lt;&gt;""),$P$6:$P7)+1)))))</f>
        <v/>
      </c>
      <c r="Q8" s="6" t="str">
        <f t="shared" si="1"/>
        <v/>
      </c>
      <c r="S8" s="9" t="s">
        <v>31</v>
      </c>
      <c r="Y8" s="42" t="s">
        <v>37</v>
      </c>
    </row>
    <row r="9" spans="1:25" x14ac:dyDescent="0.35">
      <c r="A9" s="63">
        <v>2</v>
      </c>
      <c r="B9" s="62" t="s">
        <v>95</v>
      </c>
      <c r="C9" s="57">
        <v>1</v>
      </c>
      <c r="D9" s="52"/>
      <c r="E9" s="177"/>
      <c r="F9" s="178"/>
      <c r="G9" s="182"/>
      <c r="H9" s="182"/>
      <c r="I9" s="3"/>
      <c r="J9" s="4"/>
      <c r="M9" s="68" t="str">
        <f t="shared" si="0"/>
        <v/>
      </c>
      <c r="N9" s="6" t="str">
        <f>IF($L9="","",IF(L9=1,LOOKUP(2,1/($N$6:$N8&lt;&gt;""),$N$6:$N8)+1,IF($L9=2,LOOKUP(2,1/($N$6:$N8&lt;&gt;""),$N$6:$N8),IF($L9=3,LOOKUP(2,1/($N$6:$N8&lt;&gt;""),$N$6:$N8),FALSE))))</f>
        <v/>
      </c>
      <c r="O9" s="65" t="str">
        <f>IF($L9="","",IF($L9=1,"",IF(AND($L9=2,LOOKUP(2,1/($L$6:$L8&lt;&gt;""),$L$6:$L8)=1),1,IF(AND($L9=2,LOOKUP(2,1/($L$6:$L8&lt;&gt;""),$L$6:$L8)=2),LOOKUP(2,1/($O$6:$O8&lt;&gt;""),$O$6:$O8)+1,IF(AND($L9=2,LOOKUP(2,1/($L$6:$L8&lt;&gt;""),$L$6:$L8)=3),LOOKUP(2,1/($O$6:$O8&lt;&gt;""),$O$6:$O8)+1,IF($L9=3,LOOKUP(2,1/($O$6:$O8&lt;&gt;""),$O$6:$O8),FALSE))))))</f>
        <v/>
      </c>
      <c r="P9" s="65" t="str">
        <f>IF($L9="","",IF($L9=1,"",IF($L9=2,"",IF(AND($L9=3,LOOKUP(2,1/($L$6:$L8&lt;&gt;""),$L$6:$L8)=2),1,IF(AND($L9=3,LOOKUP(2,1/($L$6:$L8&lt;&gt;""),$L$6:$L8)=3),LOOKUP(2,1/($P$6:$P8&lt;&gt;""),$P$6:$P8)+1)))))</f>
        <v/>
      </c>
      <c r="Q9" s="6" t="str">
        <f t="shared" si="1"/>
        <v/>
      </c>
      <c r="S9" s="9" t="s">
        <v>32</v>
      </c>
      <c r="Y9" s="8" t="s">
        <v>38</v>
      </c>
    </row>
    <row r="10" spans="1:25" x14ac:dyDescent="0.35">
      <c r="A10" s="53"/>
      <c r="B10" s="54"/>
      <c r="C10" s="48"/>
      <c r="D10" s="44"/>
      <c r="E10" s="48"/>
      <c r="F10" s="46"/>
      <c r="G10" s="47"/>
      <c r="H10" s="48"/>
      <c r="I10" s="48"/>
      <c r="J10" s="48"/>
      <c r="M10" s="68" t="str">
        <f t="shared" si="0"/>
        <v/>
      </c>
      <c r="N10" s="6" t="str">
        <f>IF($L10="","",IF(L10=1,LOOKUP(2,1/($N$6:$N9&lt;&gt;""),$N$6:$N9)+1,IF($L10=2,LOOKUP(2,1/($N$6:$N9&lt;&gt;""),$N$6:$N9),IF($L10=3,LOOKUP(2,1/($N$6:$N9&lt;&gt;""),$N$6:$N9),FALSE))))</f>
        <v/>
      </c>
      <c r="O10" s="65" t="str">
        <f>IF($L10="","",IF($L10=1,"",IF(AND($L10=2,LOOKUP(2,1/($L$6:$L9&lt;&gt;""),$L$6:$L9)=1),1,IF(AND($L10=2,LOOKUP(2,1/($L$6:$L9&lt;&gt;""),$L$6:$L9)=2),LOOKUP(2,1/($O$6:$O9&lt;&gt;""),$O$6:$O9)+1,IF(AND($L10=2,LOOKUP(2,1/($L$6:$L9&lt;&gt;""),$L$6:$L9)=3),LOOKUP(2,1/($O$6:$O9&lt;&gt;""),$O$6:$O9)+1,IF($L10=3,LOOKUP(2,1/($O$6:$O9&lt;&gt;""),$O$6:$O9),FALSE))))))</f>
        <v/>
      </c>
      <c r="P10" s="65" t="str">
        <f>IF($L10="","",IF($L10=1,"",IF($L10=2,"",IF(AND($L10=3,LOOKUP(2,1/($L$6:$L9&lt;&gt;""),$L$6:$L9)=2),1,IF(AND($L10=3,LOOKUP(2,1/($L$6:$L9&lt;&gt;""),$L$6:$L9)=3),LOOKUP(2,1/($P$6:$P9&lt;&gt;""),$P$6:$P9)+1)))))</f>
        <v/>
      </c>
      <c r="Q10" s="6" t="str">
        <f t="shared" si="1"/>
        <v/>
      </c>
      <c r="S10" s="9" t="s">
        <v>33</v>
      </c>
      <c r="Y10" s="43" t="s">
        <v>43</v>
      </c>
    </row>
    <row r="11" spans="1:25" x14ac:dyDescent="0.35">
      <c r="A11" s="40" t="s">
        <v>5</v>
      </c>
      <c r="B11" s="40" t="s">
        <v>6</v>
      </c>
      <c r="C11" s="40" t="s">
        <v>7</v>
      </c>
      <c r="D11" s="16"/>
      <c r="E11" s="40" t="s">
        <v>58</v>
      </c>
      <c r="F11" s="40" t="s">
        <v>59</v>
      </c>
      <c r="G11" s="40" t="s">
        <v>8</v>
      </c>
      <c r="H11" s="40" t="s">
        <v>9</v>
      </c>
      <c r="I11" s="16"/>
      <c r="J11" s="41" t="s">
        <v>10</v>
      </c>
      <c r="M11" s="68" t="str">
        <f t="shared" si="0"/>
        <v/>
      </c>
      <c r="N11" s="6" t="str">
        <f>IF($L11="","",IF(L11=1,LOOKUP(2,1/($N$6:$N10&lt;&gt;""),$N$6:$N10)+1,IF($L11=2,LOOKUP(2,1/($N$6:$N10&lt;&gt;""),$N$6:$N10),IF($L11=3,LOOKUP(2,1/($N$6:$N10&lt;&gt;""),$N$6:$N10),FALSE))))</f>
        <v/>
      </c>
      <c r="O11" s="65" t="str">
        <f>IF($L11="","",IF($L11=1,"",IF(AND($L11=2,LOOKUP(2,1/($L$6:$L10&lt;&gt;""),$L$6:$L10)=1),1,IF(AND($L11=2,LOOKUP(2,1/($L$6:$L10&lt;&gt;""),$L$6:$L10)=2),LOOKUP(2,1/($O$6:$O10&lt;&gt;""),$O$6:$O10)+1,IF(AND($L11=2,LOOKUP(2,1/($L$6:$L10&lt;&gt;""),$L$6:$L10)=3),LOOKUP(2,1/($O$6:$O10&lt;&gt;""),$O$6:$O10)+1,IF($L11=3,LOOKUP(2,1/($O$6:$O10&lt;&gt;""),$O$6:$O10),FALSE))))))</f>
        <v/>
      </c>
      <c r="P11" s="65" t="str">
        <f>IF($L11="","",IF($L11=1,"",IF($L11=2,"",IF(AND($L11=3,LOOKUP(2,1/($L$6:$L10&lt;&gt;""),$L$6:$L10)=2),1,IF(AND($L11=3,LOOKUP(2,1/($L$6:$L10&lt;&gt;""),$L$6:$L10)=3),LOOKUP(2,1/($P$6:$P10&lt;&gt;""),$P$6:$P10)+1)))))</f>
        <v/>
      </c>
      <c r="Q11" s="6" t="str">
        <f t="shared" si="1"/>
        <v/>
      </c>
      <c r="S11" s="9" t="s">
        <v>34</v>
      </c>
      <c r="Y11" s="8" t="s">
        <v>39</v>
      </c>
    </row>
    <row r="12" spans="1:25" x14ac:dyDescent="0.35">
      <c r="A12" s="172" t="s">
        <v>41</v>
      </c>
      <c r="B12" s="173"/>
      <c r="C12" s="173"/>
      <c r="D12" s="173"/>
      <c r="E12" s="173"/>
      <c r="F12" s="173"/>
      <c r="G12" s="173"/>
      <c r="H12" s="173"/>
      <c r="I12" s="173"/>
      <c r="J12" s="174"/>
      <c r="M12" s="68" t="str">
        <f t="shared" si="0"/>
        <v/>
      </c>
      <c r="N12" s="6" t="str">
        <f>IF($L12="","",IF(L12=1,LOOKUP(2,1/($N$6:$N11&lt;&gt;""),$N$6:$N11)+1,IF($L12=2,LOOKUP(2,1/($N$6:$N11&lt;&gt;""),$N$6:$N11),IF($L12=3,LOOKUP(2,1/($N$6:$N11&lt;&gt;""),$N$6:$N11),FALSE))))</f>
        <v/>
      </c>
      <c r="O12" s="65" t="str">
        <f>IF($L12="","",IF($L12=1,"",IF(AND($L12=2,LOOKUP(2,1/($L$6:$L11&lt;&gt;""),$L$6:$L11)=1),1,IF(AND($L12=2,LOOKUP(2,1/($L$6:$L11&lt;&gt;""),$L$6:$L11)=2),LOOKUP(2,1/($O$6:$O11&lt;&gt;""),$O$6:$O11)+1,IF(AND($L12=2,LOOKUP(2,1/($L$6:$L11&lt;&gt;""),$L$6:$L11)=3),LOOKUP(2,1/($O$6:$O11&lt;&gt;""),$O$6:$O11)+1,IF($L12=3,LOOKUP(2,1/($O$6:$O11&lt;&gt;""),$O$6:$O11),FALSE))))))</f>
        <v/>
      </c>
      <c r="P12" s="65" t="str">
        <f>IF($L12="","",IF($L12=1,"",IF($L12=2,"",IF(AND($L12=3,LOOKUP(2,1/($L$6:$L11&lt;&gt;""),$L$6:$L11)=2),1,IF(AND($L12=3,LOOKUP(2,1/($L$6:$L11&lt;&gt;""),$L$6:$L11)=3),LOOKUP(2,1/($P$6:$P11&lt;&gt;""),$P$6:$P11)+1)))))</f>
        <v/>
      </c>
      <c r="Q12" s="6" t="str">
        <f t="shared" si="1"/>
        <v/>
      </c>
      <c r="S12" s="9"/>
      <c r="Y12" s="43" t="s">
        <v>44</v>
      </c>
    </row>
    <row r="13" spans="1:25" x14ac:dyDescent="0.35">
      <c r="A13" s="163" t="s">
        <v>42</v>
      </c>
      <c r="B13" s="164"/>
      <c r="C13" s="164"/>
      <c r="D13" s="164"/>
      <c r="E13" s="164"/>
      <c r="F13" s="164"/>
      <c r="G13" s="164"/>
      <c r="H13" s="164"/>
      <c r="I13" s="164"/>
      <c r="J13" s="165"/>
      <c r="M13" s="68" t="str">
        <f t="shared" si="0"/>
        <v/>
      </c>
      <c r="N13" s="6" t="str">
        <f>IF($L13="","",IF(L13=1,LOOKUP(2,1/($N$6:$N12&lt;&gt;""),$N$6:$N12)+1,IF($L13=2,LOOKUP(2,1/($N$6:$N12&lt;&gt;""),$N$6:$N12),IF($L13=3,LOOKUP(2,1/($N$6:$N12&lt;&gt;""),$N$6:$N12),FALSE))))</f>
        <v/>
      </c>
      <c r="O13" s="65" t="str">
        <f>IF($L13="","",IF($L13=1,"",IF(AND($L13=2,LOOKUP(2,1/($L$6:$L12&lt;&gt;""),$L$6:$L12)=1),1,IF(AND($L13=2,LOOKUP(2,1/($L$6:$L12&lt;&gt;""),$L$6:$L12)=2),LOOKUP(2,1/($O$6:$O12&lt;&gt;""),$O$6:$O12)+1,IF(AND($L13=2,LOOKUP(2,1/($L$6:$L12&lt;&gt;""),$L$6:$L12)=3),LOOKUP(2,1/($O$6:$O12&lt;&gt;""),$O$6:$O12)+1,IF($L13=3,LOOKUP(2,1/($O$6:$O12&lt;&gt;""),$O$6:$O12),FALSE))))))</f>
        <v/>
      </c>
      <c r="P13" s="65" t="str">
        <f>IF($L13="","",IF($L13=1,"",IF($L13=2,"",IF(AND($L13=3,LOOKUP(2,1/($L$6:$L12&lt;&gt;""),$L$6:$L12)=2),1,IF(AND($L13=3,LOOKUP(2,1/($L$6:$L12&lt;&gt;""),$L$6:$L12)=3),LOOKUP(2,1/($P$6:$P12&lt;&gt;""),$P$6:$P12)+1)))))</f>
        <v/>
      </c>
      <c r="Q13" s="6" t="str">
        <f t="shared" si="1"/>
        <v/>
      </c>
      <c r="S13" s="9" t="s">
        <v>26</v>
      </c>
      <c r="Y13" s="37"/>
    </row>
    <row r="14" spans="1:25" ht="28.9" customHeight="1" x14ac:dyDescent="0.35">
      <c r="A14" s="163" t="s">
        <v>40</v>
      </c>
      <c r="B14" s="164"/>
      <c r="C14" s="164"/>
      <c r="D14" s="164"/>
      <c r="E14" s="164"/>
      <c r="F14" s="164"/>
      <c r="G14" s="164"/>
      <c r="H14" s="164"/>
      <c r="I14" s="164"/>
      <c r="J14" s="165"/>
      <c r="M14" s="68" t="str">
        <f t="shared" si="0"/>
        <v/>
      </c>
      <c r="N14" s="6" t="str">
        <f>IF($L14="","",IF(L14=1,LOOKUP(2,1/($N$6:$N13&lt;&gt;""),$N$6:$N13)+1,IF($L14=2,LOOKUP(2,1/($N$6:$N13&lt;&gt;""),$N$6:$N13),IF($L14=3,LOOKUP(2,1/($N$6:$N13&lt;&gt;""),$N$6:$N13),FALSE))))</f>
        <v/>
      </c>
      <c r="O14" s="65" t="str">
        <f>IF($L14="","",IF($L14=1,"",IF(AND($L14=2,LOOKUP(2,1/($L$6:$L13&lt;&gt;""),$L$6:$L13)=1),1,IF(AND($L14=2,LOOKUP(2,1/($L$6:$L13&lt;&gt;""),$L$6:$L13)=2),LOOKUP(2,1/($O$6:$O13&lt;&gt;""),$O$6:$O13)+1,IF(AND($L14=2,LOOKUP(2,1/($L$6:$L13&lt;&gt;""),$L$6:$L13)=3),LOOKUP(2,1/($O$6:$O13&lt;&gt;""),$O$6:$O13)+1,IF($L14=3,LOOKUP(2,1/($O$6:$O13&lt;&gt;""),$O$6:$O13),FALSE))))))</f>
        <v/>
      </c>
      <c r="P14" s="65" t="str">
        <f>IF($L14="","",IF($L14=1,"",IF($L14=2,"",IF(AND($L14=3,LOOKUP(2,1/($L$6:$L13&lt;&gt;""),$L$6:$L13)=2),1,IF(AND($L14=3,LOOKUP(2,1/($L$6:$L13&lt;&gt;""),$L$6:$L13)=3),LOOKUP(2,1/($P$6:$P13&lt;&gt;""),$P$6:$P13)+1)))))</f>
        <v/>
      </c>
      <c r="Q14" s="6" t="str">
        <f t="shared" si="1"/>
        <v/>
      </c>
      <c r="S14" s="9" t="s">
        <v>26</v>
      </c>
      <c r="Y14" s="37"/>
    </row>
    <row r="15" spans="1:25" x14ac:dyDescent="0.35">
      <c r="A15" s="99" t="str">
        <f t="shared" ref="A15" si="2">IF($Q15="","",$Q15)</f>
        <v/>
      </c>
      <c r="B15" s="100"/>
      <c r="C15" s="101"/>
      <c r="D15" s="17"/>
      <c r="E15" s="102"/>
      <c r="F15" s="102"/>
      <c r="G15" s="103"/>
      <c r="H15" s="102"/>
      <c r="I15" s="17"/>
      <c r="J15" s="104"/>
      <c r="M15" s="68" t="str">
        <f t="shared" si="0"/>
        <v/>
      </c>
      <c r="N15" s="6" t="str">
        <f>IF($L15="","",IF(L15=1,LOOKUP(2,1/($N$6:$N14&lt;&gt;""),$N$6:$N14)+1,IF($L15=2,LOOKUP(2,1/($N$6:$N14&lt;&gt;""),$N$6:$N14),IF($L15=3,LOOKUP(2,1/($N$6:$N14&lt;&gt;""),$N$6:$N14),FALSE))))</f>
        <v/>
      </c>
      <c r="O15" s="65" t="str">
        <f>IF($L15="","",IF($L15=1,"",IF(AND($L15=2,LOOKUP(2,1/($L$6:$L14&lt;&gt;""),$L$6:$L14)=1),1,IF(AND($L15=2,LOOKUP(2,1/($L$6:$L14&lt;&gt;""),$L$6:$L14)=2),LOOKUP(2,1/($O$6:$O14&lt;&gt;""),$O$6:$O14)+1,IF(AND($L15=2,LOOKUP(2,1/($L$6:$L14&lt;&gt;""),$L$6:$L14)=3),LOOKUP(2,1/($O$6:$O14&lt;&gt;""),$O$6:$O14)+1,IF($L15=3,LOOKUP(2,1/($O$6:$O14&lt;&gt;""),$O$6:$O14),FALSE))))))</f>
        <v/>
      </c>
      <c r="P15" s="65" t="str">
        <f>IF($L15="","",IF($L15=1,"",IF($L15=2,"",IF(AND($L15=3,LOOKUP(2,1/($L$6:$L14&lt;&gt;""),$L$6:$L14)=2),1,IF(AND($L15=3,LOOKUP(2,1/($L$6:$L14&lt;&gt;""),$L$6:$L14)=3),LOOKUP(2,1/($P$6:$P14&lt;&gt;""),$P$6:$P14)+1)))))</f>
        <v/>
      </c>
      <c r="Q15" s="6" t="str">
        <f t="shared" si="1"/>
        <v/>
      </c>
      <c r="S15" s="9"/>
      <c r="Y15" s="37"/>
    </row>
    <row r="16" spans="1:25" s="105" customFormat="1" x14ac:dyDescent="0.35">
      <c r="A16" s="26" t="s">
        <v>96</v>
      </c>
      <c r="B16" s="27" t="s">
        <v>20</v>
      </c>
      <c r="C16" s="26"/>
      <c r="D16" s="10"/>
      <c r="E16" s="26"/>
      <c r="F16" s="26"/>
      <c r="G16" s="26"/>
      <c r="H16" s="26"/>
      <c r="I16" s="10"/>
      <c r="J16" s="32">
        <f>SUM(H17:H21)</f>
        <v>0</v>
      </c>
      <c r="L16" s="106"/>
    </row>
    <row r="17" spans="1:12" s="105" customFormat="1" x14ac:dyDescent="0.35">
      <c r="A17" s="39"/>
      <c r="B17" s="107" t="s">
        <v>12</v>
      </c>
      <c r="C17" s="70" t="s">
        <v>21</v>
      </c>
      <c r="D17" s="31"/>
      <c r="E17" s="74">
        <v>1</v>
      </c>
      <c r="F17" s="74"/>
      <c r="G17" s="108"/>
      <c r="H17" s="108">
        <f t="shared" ref="H17:H21" si="3">F17*G17</f>
        <v>0</v>
      </c>
      <c r="I17" s="31"/>
      <c r="J17" s="109"/>
      <c r="L17" s="106"/>
    </row>
    <row r="18" spans="1:12" s="105" customFormat="1" ht="26" x14ac:dyDescent="0.35">
      <c r="A18" s="39"/>
      <c r="B18" s="107" t="s">
        <v>97</v>
      </c>
      <c r="C18" s="70" t="s">
        <v>51</v>
      </c>
      <c r="D18" s="31"/>
      <c r="E18" s="74">
        <v>1</v>
      </c>
      <c r="F18" s="74"/>
      <c r="G18" s="74"/>
      <c r="H18" s="108">
        <f t="shared" si="3"/>
        <v>0</v>
      </c>
      <c r="I18" s="31"/>
      <c r="J18" s="109"/>
      <c r="L18" s="106"/>
    </row>
    <row r="19" spans="1:12" s="105" customFormat="1" x14ac:dyDescent="0.35">
      <c r="A19" s="39"/>
      <c r="B19" s="107" t="s">
        <v>98</v>
      </c>
      <c r="C19" s="70" t="s">
        <v>21</v>
      </c>
      <c r="D19" s="31"/>
      <c r="E19" s="74">
        <v>1</v>
      </c>
      <c r="F19" s="74"/>
      <c r="G19" s="108"/>
      <c r="H19" s="108">
        <f t="shared" si="3"/>
        <v>0</v>
      </c>
      <c r="I19" s="31"/>
      <c r="J19" s="109"/>
    </row>
    <row r="20" spans="1:12" s="105" customFormat="1" x14ac:dyDescent="0.35">
      <c r="A20" s="39"/>
      <c r="B20" s="107" t="s">
        <v>13</v>
      </c>
      <c r="C20" s="70" t="s">
        <v>21</v>
      </c>
      <c r="D20" s="31"/>
      <c r="E20" s="74">
        <v>1</v>
      </c>
      <c r="F20" s="74"/>
      <c r="G20" s="108"/>
      <c r="H20" s="108">
        <f t="shared" si="3"/>
        <v>0</v>
      </c>
      <c r="I20" s="31"/>
      <c r="J20" s="110"/>
    </row>
    <row r="21" spans="1:12" s="105" customFormat="1" x14ac:dyDescent="0.35">
      <c r="A21" s="28"/>
      <c r="B21" s="111"/>
      <c r="C21" s="71"/>
      <c r="D21" s="10"/>
      <c r="E21" s="73"/>
      <c r="F21" s="112"/>
      <c r="G21" s="113"/>
      <c r="H21" s="108">
        <f t="shared" si="3"/>
        <v>0</v>
      </c>
      <c r="I21" s="10"/>
      <c r="J21" s="114"/>
    </row>
    <row r="22" spans="1:12" s="105" customFormat="1" x14ac:dyDescent="0.35">
      <c r="A22" s="26" t="s">
        <v>99</v>
      </c>
      <c r="B22" s="27" t="s">
        <v>100</v>
      </c>
      <c r="C22" s="26" t="s">
        <v>51</v>
      </c>
      <c r="D22" s="10"/>
      <c r="E22" s="26"/>
      <c r="F22" s="26"/>
      <c r="G22" s="26"/>
      <c r="H22" s="26"/>
      <c r="I22" s="10"/>
      <c r="J22" s="32"/>
      <c r="L22" s="106"/>
    </row>
    <row r="23" spans="1:12" s="105" customFormat="1" x14ac:dyDescent="0.35">
      <c r="A23" s="205"/>
      <c r="B23" s="206"/>
      <c r="C23" s="207"/>
      <c r="D23" s="203"/>
      <c r="E23" s="208"/>
      <c r="F23" s="209"/>
      <c r="G23" s="210"/>
      <c r="H23" s="210"/>
      <c r="I23" s="10"/>
      <c r="J23" s="114"/>
    </row>
    <row r="24" spans="1:12" s="105" customFormat="1" x14ac:dyDescent="0.35">
      <c r="A24" s="211" t="s">
        <v>101</v>
      </c>
      <c r="B24" s="212" t="s">
        <v>102</v>
      </c>
      <c r="C24" s="211"/>
      <c r="D24" s="213"/>
      <c r="E24" s="211"/>
      <c r="F24" s="211"/>
      <c r="G24" s="211"/>
      <c r="H24" s="211"/>
      <c r="I24" s="202"/>
      <c r="J24" s="32">
        <f>SUM(H25:H82)</f>
        <v>0</v>
      </c>
      <c r="L24" s="106"/>
    </row>
    <row r="25" spans="1:12" s="105" customFormat="1" x14ac:dyDescent="0.35">
      <c r="A25" s="35" t="s">
        <v>103</v>
      </c>
      <c r="B25" s="115" t="s">
        <v>104</v>
      </c>
      <c r="C25" s="72"/>
      <c r="D25" s="213"/>
      <c r="E25" s="74"/>
      <c r="F25" s="74"/>
      <c r="G25" s="108"/>
      <c r="H25" s="108">
        <f t="shared" ref="H25:H82" si="4">F25*G25</f>
        <v>0</v>
      </c>
      <c r="I25" s="31"/>
      <c r="J25" s="116"/>
    </row>
    <row r="26" spans="1:12" s="105" customFormat="1" x14ac:dyDescent="0.35">
      <c r="A26" s="35"/>
      <c r="B26" s="118" t="s">
        <v>105</v>
      </c>
      <c r="C26" s="72"/>
      <c r="D26" s="213"/>
      <c r="E26" s="74"/>
      <c r="F26" s="74"/>
      <c r="G26" s="108"/>
      <c r="H26" s="108"/>
      <c r="I26" s="31"/>
      <c r="J26" s="116"/>
    </row>
    <row r="27" spans="1:12" s="105" customFormat="1" x14ac:dyDescent="0.35">
      <c r="A27" s="35"/>
      <c r="B27" s="122" t="s">
        <v>106</v>
      </c>
      <c r="C27" s="72" t="s">
        <v>24</v>
      </c>
      <c r="D27" s="213"/>
      <c r="E27" s="74">
        <v>40</v>
      </c>
      <c r="F27" s="74"/>
      <c r="G27" s="108"/>
      <c r="H27" s="108"/>
      <c r="I27" s="31"/>
      <c r="J27" s="116"/>
    </row>
    <row r="28" spans="1:12" s="105" customFormat="1" x14ac:dyDescent="0.35">
      <c r="A28" s="35"/>
      <c r="B28" s="122" t="s">
        <v>107</v>
      </c>
      <c r="C28" s="72" t="s">
        <v>22</v>
      </c>
      <c r="D28" s="213"/>
      <c r="E28" s="74">
        <v>11</v>
      </c>
      <c r="F28" s="74"/>
      <c r="G28" s="108"/>
      <c r="H28" s="108"/>
      <c r="I28" s="31"/>
      <c r="J28" s="116"/>
    </row>
    <row r="29" spans="1:12" s="105" customFormat="1" x14ac:dyDescent="0.35">
      <c r="A29" s="35"/>
      <c r="B29" s="122" t="s">
        <v>108</v>
      </c>
      <c r="C29" s="72" t="s">
        <v>22</v>
      </c>
      <c r="D29" s="213"/>
      <c r="E29" s="74">
        <v>4</v>
      </c>
      <c r="F29" s="74"/>
      <c r="G29" s="108"/>
      <c r="H29" s="108"/>
      <c r="I29" s="31"/>
      <c r="J29" s="116"/>
    </row>
    <row r="30" spans="1:12" s="105" customFormat="1" x14ac:dyDescent="0.35">
      <c r="A30" s="35"/>
      <c r="B30" s="122" t="s">
        <v>109</v>
      </c>
      <c r="C30" s="72" t="s">
        <v>24</v>
      </c>
      <c r="D30" s="213"/>
      <c r="E30" s="74">
        <v>850</v>
      </c>
      <c r="F30" s="74"/>
      <c r="G30" s="108"/>
      <c r="H30" s="108"/>
      <c r="I30" s="31"/>
      <c r="J30" s="116"/>
    </row>
    <row r="31" spans="1:12" s="105" customFormat="1" x14ac:dyDescent="0.35">
      <c r="A31" s="35"/>
      <c r="B31" s="122" t="s">
        <v>110</v>
      </c>
      <c r="C31" s="72" t="s">
        <v>23</v>
      </c>
      <c r="D31" s="213"/>
      <c r="E31" s="74">
        <v>23</v>
      </c>
      <c r="F31" s="74"/>
      <c r="G31" s="108"/>
      <c r="H31" s="108"/>
      <c r="I31" s="31"/>
      <c r="J31" s="116"/>
    </row>
    <row r="32" spans="1:12" s="105" customFormat="1" x14ac:dyDescent="0.35">
      <c r="A32" s="35"/>
      <c r="B32" s="122" t="s">
        <v>111</v>
      </c>
      <c r="C32" s="72" t="s">
        <v>24</v>
      </c>
      <c r="D32" s="213"/>
      <c r="E32" s="74">
        <v>160</v>
      </c>
      <c r="F32" s="74"/>
      <c r="G32" s="108"/>
      <c r="H32" s="108"/>
      <c r="I32" s="31"/>
      <c r="J32" s="116"/>
    </row>
    <row r="33" spans="1:10" s="105" customFormat="1" x14ac:dyDescent="0.35">
      <c r="A33" s="35"/>
      <c r="B33" s="118" t="s">
        <v>112</v>
      </c>
      <c r="C33" s="72" t="s">
        <v>21</v>
      </c>
      <c r="D33" s="213"/>
      <c r="E33" s="74">
        <v>1</v>
      </c>
      <c r="F33" s="74"/>
      <c r="G33" s="108"/>
      <c r="H33" s="108"/>
      <c r="I33" s="31"/>
      <c r="J33" s="116"/>
    </row>
    <row r="34" spans="1:10" s="105" customFormat="1" x14ac:dyDescent="0.35">
      <c r="A34" s="35"/>
      <c r="B34" s="118" t="s">
        <v>113</v>
      </c>
      <c r="C34" s="72" t="s">
        <v>21</v>
      </c>
      <c r="D34" s="213"/>
      <c r="E34" s="74">
        <v>1</v>
      </c>
      <c r="F34" s="74"/>
      <c r="G34" s="108"/>
      <c r="H34" s="108"/>
      <c r="I34" s="31"/>
      <c r="J34" s="116"/>
    </row>
    <row r="35" spans="1:10" s="105" customFormat="1" x14ac:dyDescent="0.35">
      <c r="A35" s="35"/>
      <c r="B35" s="118" t="s">
        <v>114</v>
      </c>
      <c r="C35" s="72" t="s">
        <v>21</v>
      </c>
      <c r="D35" s="213"/>
      <c r="E35" s="74">
        <v>1</v>
      </c>
      <c r="F35" s="74"/>
      <c r="G35" s="108"/>
      <c r="H35" s="108"/>
      <c r="I35" s="31"/>
      <c r="J35" s="116"/>
    </row>
    <row r="36" spans="1:10" s="105" customFormat="1" x14ac:dyDescent="0.35">
      <c r="A36" s="35"/>
      <c r="B36" s="118" t="s">
        <v>115</v>
      </c>
      <c r="C36" s="72" t="s">
        <v>21</v>
      </c>
      <c r="D36" s="213"/>
      <c r="E36" s="74">
        <v>1</v>
      </c>
      <c r="F36" s="74"/>
      <c r="G36" s="108"/>
      <c r="H36" s="108"/>
      <c r="I36" s="31"/>
      <c r="J36" s="116"/>
    </row>
    <row r="37" spans="1:10" s="105" customFormat="1" x14ac:dyDescent="0.35">
      <c r="A37" s="35"/>
      <c r="B37" s="118" t="s">
        <v>116</v>
      </c>
      <c r="C37" s="72" t="s">
        <v>21</v>
      </c>
      <c r="D37" s="213"/>
      <c r="E37" s="74">
        <v>1</v>
      </c>
      <c r="F37" s="74"/>
      <c r="G37" s="108"/>
      <c r="H37" s="108">
        <f t="shared" si="4"/>
        <v>0</v>
      </c>
      <c r="I37" s="31"/>
      <c r="J37" s="116"/>
    </row>
    <row r="38" spans="1:10" s="105" customFormat="1" x14ac:dyDescent="0.35">
      <c r="A38" s="35"/>
      <c r="B38" s="118" t="s">
        <v>117</v>
      </c>
      <c r="C38" s="72" t="s">
        <v>21</v>
      </c>
      <c r="D38" s="213"/>
      <c r="E38" s="74">
        <v>1</v>
      </c>
      <c r="F38" s="74"/>
      <c r="G38" s="108"/>
      <c r="H38" s="108">
        <f t="shared" si="4"/>
        <v>0</v>
      </c>
      <c r="I38" s="31"/>
      <c r="J38" s="116"/>
    </row>
    <row r="39" spans="1:10" s="105" customFormat="1" x14ac:dyDescent="0.35">
      <c r="A39" s="35"/>
      <c r="B39" s="118" t="s">
        <v>118</v>
      </c>
      <c r="C39" s="72" t="s">
        <v>21</v>
      </c>
      <c r="D39" s="213"/>
      <c r="E39" s="74">
        <v>1</v>
      </c>
      <c r="F39" s="74"/>
      <c r="G39" s="108"/>
      <c r="H39" s="108">
        <f t="shared" si="4"/>
        <v>0</v>
      </c>
      <c r="I39" s="31"/>
      <c r="J39" s="116"/>
    </row>
    <row r="40" spans="1:10" s="105" customFormat="1" x14ac:dyDescent="0.35">
      <c r="A40" s="35"/>
      <c r="B40" s="118" t="s">
        <v>119</v>
      </c>
      <c r="C40" s="72" t="s">
        <v>21</v>
      </c>
      <c r="D40" s="213"/>
      <c r="E40" s="74">
        <v>1</v>
      </c>
      <c r="F40" s="74"/>
      <c r="G40" s="108"/>
      <c r="H40" s="108">
        <f t="shared" si="4"/>
        <v>0</v>
      </c>
      <c r="I40" s="31"/>
      <c r="J40" s="116"/>
    </row>
    <row r="41" spans="1:10" s="105" customFormat="1" x14ac:dyDescent="0.35">
      <c r="A41" s="35"/>
      <c r="B41" s="124"/>
      <c r="C41" s="72"/>
      <c r="D41" s="213"/>
      <c r="E41" s="74"/>
      <c r="F41" s="74"/>
      <c r="G41" s="108"/>
      <c r="H41" s="108">
        <f t="shared" si="4"/>
        <v>0</v>
      </c>
      <c r="I41" s="31"/>
      <c r="J41" s="116"/>
    </row>
    <row r="42" spans="1:10" s="105" customFormat="1" x14ac:dyDescent="0.35">
      <c r="A42" s="35" t="s">
        <v>120</v>
      </c>
      <c r="B42" s="115" t="s">
        <v>121</v>
      </c>
      <c r="C42" s="72"/>
      <c r="D42" s="213"/>
      <c r="E42" s="74"/>
      <c r="F42" s="74"/>
      <c r="G42" s="108"/>
      <c r="H42" s="108">
        <f t="shared" si="4"/>
        <v>0</v>
      </c>
      <c r="I42" s="31"/>
      <c r="J42" s="116"/>
    </row>
    <row r="43" spans="1:10" s="105" customFormat="1" x14ac:dyDescent="0.35">
      <c r="A43" s="35"/>
      <c r="B43" s="117" t="s">
        <v>122</v>
      </c>
      <c r="C43" s="72" t="s">
        <v>23</v>
      </c>
      <c r="D43" s="213"/>
      <c r="E43" s="74">
        <v>182.3</v>
      </c>
      <c r="F43" s="74"/>
      <c r="G43" s="108"/>
      <c r="H43" s="108"/>
      <c r="I43" s="31"/>
      <c r="J43" s="116"/>
    </row>
    <row r="44" spans="1:10" s="105" customFormat="1" x14ac:dyDescent="0.35">
      <c r="A44" s="35"/>
      <c r="B44" s="117" t="s">
        <v>123</v>
      </c>
      <c r="C44" s="72" t="s">
        <v>23</v>
      </c>
      <c r="D44" s="213"/>
      <c r="E44" s="74">
        <v>141</v>
      </c>
      <c r="F44" s="74"/>
      <c r="G44" s="108"/>
      <c r="H44" s="108">
        <f t="shared" si="4"/>
        <v>0</v>
      </c>
      <c r="I44" s="31"/>
      <c r="J44" s="116"/>
    </row>
    <row r="45" spans="1:10" s="105" customFormat="1" x14ac:dyDescent="0.35">
      <c r="A45" s="35"/>
      <c r="B45" s="117" t="s">
        <v>124</v>
      </c>
      <c r="C45" s="72" t="s">
        <v>22</v>
      </c>
      <c r="D45" s="213"/>
      <c r="E45" s="74">
        <v>154</v>
      </c>
      <c r="F45" s="74"/>
      <c r="G45" s="108"/>
      <c r="H45" s="108">
        <f t="shared" si="4"/>
        <v>0</v>
      </c>
      <c r="I45" s="31"/>
      <c r="J45" s="116"/>
    </row>
    <row r="46" spans="1:10" s="105" customFormat="1" x14ac:dyDescent="0.35">
      <c r="A46" s="35"/>
      <c r="B46" s="117" t="s">
        <v>125</v>
      </c>
      <c r="C46" s="72" t="s">
        <v>22</v>
      </c>
      <c r="D46" s="213"/>
      <c r="E46" s="74">
        <v>136</v>
      </c>
      <c r="F46" s="74"/>
      <c r="G46" s="108"/>
      <c r="H46" s="108">
        <f t="shared" si="4"/>
        <v>0</v>
      </c>
      <c r="I46" s="31"/>
      <c r="J46" s="116"/>
    </row>
    <row r="47" spans="1:10" s="105" customFormat="1" x14ac:dyDescent="0.35">
      <c r="A47" s="35"/>
      <c r="B47" s="117" t="s">
        <v>126</v>
      </c>
      <c r="C47" s="72" t="s">
        <v>23</v>
      </c>
      <c r="D47" s="213"/>
      <c r="E47" s="74">
        <v>485</v>
      </c>
      <c r="F47" s="74"/>
      <c r="G47" s="108"/>
      <c r="H47" s="108"/>
      <c r="I47" s="31"/>
      <c r="J47" s="116"/>
    </row>
    <row r="48" spans="1:10" s="105" customFormat="1" x14ac:dyDescent="0.35">
      <c r="A48" s="35"/>
      <c r="B48" s="117" t="s">
        <v>127</v>
      </c>
      <c r="C48" s="72" t="s">
        <v>22</v>
      </c>
      <c r="D48" s="213"/>
      <c r="E48" s="74">
        <v>16</v>
      </c>
      <c r="F48" s="74"/>
      <c r="G48" s="108"/>
      <c r="H48" s="108">
        <f t="shared" si="4"/>
        <v>0</v>
      </c>
      <c r="I48" s="31"/>
      <c r="J48" s="116"/>
    </row>
    <row r="49" spans="1:10" s="105" customFormat="1" x14ac:dyDescent="0.35">
      <c r="A49" s="35"/>
      <c r="B49" s="117" t="s">
        <v>128</v>
      </c>
      <c r="C49" s="72" t="s">
        <v>21</v>
      </c>
      <c r="D49" s="213"/>
      <c r="E49" s="74">
        <v>1</v>
      </c>
      <c r="F49" s="74"/>
      <c r="G49" s="108"/>
      <c r="H49" s="108">
        <f t="shared" si="4"/>
        <v>0</v>
      </c>
      <c r="I49" s="31"/>
      <c r="J49" s="116"/>
    </row>
    <row r="50" spans="1:10" s="105" customFormat="1" x14ac:dyDescent="0.35">
      <c r="A50" s="35"/>
      <c r="B50" s="117" t="s">
        <v>129</v>
      </c>
      <c r="C50" s="72" t="s">
        <v>23</v>
      </c>
      <c r="D50" s="213"/>
      <c r="E50" s="74">
        <v>590</v>
      </c>
      <c r="F50" s="74"/>
      <c r="G50" s="108"/>
      <c r="H50" s="108">
        <f t="shared" si="4"/>
        <v>0</v>
      </c>
      <c r="I50" s="31"/>
      <c r="J50" s="116"/>
    </row>
    <row r="51" spans="1:10" s="105" customFormat="1" x14ac:dyDescent="0.35">
      <c r="A51" s="35"/>
      <c r="B51" s="117" t="s">
        <v>130</v>
      </c>
      <c r="C51" s="72" t="s">
        <v>21</v>
      </c>
      <c r="D51" s="213"/>
      <c r="E51" s="74">
        <v>1</v>
      </c>
      <c r="F51" s="74"/>
      <c r="G51" s="108"/>
      <c r="H51" s="108">
        <f t="shared" si="4"/>
        <v>0</v>
      </c>
      <c r="I51" s="31"/>
      <c r="J51" s="116"/>
    </row>
    <row r="52" spans="1:10" s="105" customFormat="1" x14ac:dyDescent="0.35">
      <c r="A52" s="35"/>
      <c r="B52" s="117" t="s">
        <v>131</v>
      </c>
      <c r="C52" s="72" t="s">
        <v>51</v>
      </c>
      <c r="D52" s="213"/>
      <c r="E52" s="74"/>
      <c r="F52" s="74"/>
      <c r="G52" s="108"/>
      <c r="H52" s="108">
        <f t="shared" si="4"/>
        <v>0</v>
      </c>
      <c r="I52" s="31"/>
      <c r="J52" s="116"/>
    </row>
    <row r="53" spans="1:10" s="105" customFormat="1" x14ac:dyDescent="0.35">
      <c r="A53" s="35"/>
      <c r="B53" s="117" t="s">
        <v>132</v>
      </c>
      <c r="C53" s="72" t="s">
        <v>21</v>
      </c>
      <c r="D53" s="213"/>
      <c r="E53" s="74">
        <v>1</v>
      </c>
      <c r="F53" s="74"/>
      <c r="G53" s="108"/>
      <c r="H53" s="108">
        <f t="shared" si="4"/>
        <v>0</v>
      </c>
      <c r="I53" s="31"/>
      <c r="J53" s="116"/>
    </row>
    <row r="54" spans="1:10" s="105" customFormat="1" x14ac:dyDescent="0.35">
      <c r="A54" s="35"/>
      <c r="B54" s="117" t="s">
        <v>133</v>
      </c>
      <c r="C54" s="72" t="s">
        <v>21</v>
      </c>
      <c r="D54" s="213"/>
      <c r="E54" s="74">
        <v>1</v>
      </c>
      <c r="F54" s="74"/>
      <c r="G54" s="108"/>
      <c r="H54" s="108">
        <f t="shared" si="4"/>
        <v>0</v>
      </c>
      <c r="I54" s="31"/>
      <c r="J54" s="116"/>
    </row>
    <row r="55" spans="1:10" s="105" customFormat="1" x14ac:dyDescent="0.35">
      <c r="A55" s="35"/>
      <c r="B55" s="117" t="s">
        <v>134</v>
      </c>
      <c r="C55" s="72" t="s">
        <v>21</v>
      </c>
      <c r="D55" s="213"/>
      <c r="E55" s="74">
        <v>1</v>
      </c>
      <c r="F55" s="74"/>
      <c r="G55" s="108"/>
      <c r="H55" s="108">
        <f t="shared" si="4"/>
        <v>0</v>
      </c>
      <c r="I55" s="31"/>
      <c r="J55" s="116"/>
    </row>
    <row r="56" spans="1:10" s="105" customFormat="1" x14ac:dyDescent="0.35">
      <c r="A56" s="35"/>
      <c r="B56" s="117" t="s">
        <v>135</v>
      </c>
      <c r="C56" s="72" t="s">
        <v>21</v>
      </c>
      <c r="D56" s="213"/>
      <c r="E56" s="74">
        <v>1</v>
      </c>
      <c r="F56" s="74"/>
      <c r="G56" s="108"/>
      <c r="H56" s="108">
        <f t="shared" si="4"/>
        <v>0</v>
      </c>
      <c r="I56" s="31"/>
      <c r="J56" s="116"/>
    </row>
    <row r="57" spans="1:10" s="105" customFormat="1" x14ac:dyDescent="0.35">
      <c r="A57" s="35"/>
      <c r="B57" s="117" t="s">
        <v>136</v>
      </c>
      <c r="C57" s="72" t="s">
        <v>21</v>
      </c>
      <c r="D57" s="213"/>
      <c r="E57" s="74">
        <v>1</v>
      </c>
      <c r="F57" s="74"/>
      <c r="G57" s="108"/>
      <c r="H57" s="108">
        <f t="shared" si="4"/>
        <v>0</v>
      </c>
      <c r="I57" s="31"/>
      <c r="J57" s="116"/>
    </row>
    <row r="58" spans="1:10" s="105" customFormat="1" x14ac:dyDescent="0.35">
      <c r="A58" s="35"/>
      <c r="B58" s="117" t="s">
        <v>137</v>
      </c>
      <c r="C58" s="72" t="s">
        <v>21</v>
      </c>
      <c r="D58" s="213"/>
      <c r="E58" s="74">
        <v>1</v>
      </c>
      <c r="F58" s="74"/>
      <c r="G58" s="108"/>
      <c r="H58" s="108">
        <f t="shared" si="4"/>
        <v>0</v>
      </c>
      <c r="I58" s="31"/>
      <c r="J58" s="116"/>
    </row>
    <row r="59" spans="1:10" s="105" customFormat="1" x14ac:dyDescent="0.35">
      <c r="A59" s="35"/>
      <c r="B59" s="117" t="s">
        <v>138</v>
      </c>
      <c r="C59" s="72" t="s">
        <v>23</v>
      </c>
      <c r="D59" s="213"/>
      <c r="E59" s="74">
        <v>865</v>
      </c>
      <c r="F59" s="74"/>
      <c r="G59" s="108"/>
      <c r="H59" s="108">
        <f t="shared" si="4"/>
        <v>0</v>
      </c>
      <c r="I59" s="31"/>
      <c r="J59" s="116"/>
    </row>
    <row r="60" spans="1:10" s="105" customFormat="1" x14ac:dyDescent="0.35">
      <c r="A60" s="35"/>
      <c r="B60" s="117" t="s">
        <v>139</v>
      </c>
      <c r="C60" s="72" t="s">
        <v>24</v>
      </c>
      <c r="D60" s="213"/>
      <c r="E60" s="74">
        <v>629</v>
      </c>
      <c r="F60" s="74"/>
      <c r="G60" s="108"/>
      <c r="H60" s="108">
        <f t="shared" si="4"/>
        <v>0</v>
      </c>
      <c r="I60" s="31"/>
      <c r="J60" s="116"/>
    </row>
    <row r="61" spans="1:10" s="105" customFormat="1" x14ac:dyDescent="0.35">
      <c r="A61" s="35"/>
      <c r="B61" s="117" t="s">
        <v>140</v>
      </c>
      <c r="C61" s="72" t="s">
        <v>21</v>
      </c>
      <c r="D61" s="213"/>
      <c r="E61" s="74">
        <v>1</v>
      </c>
      <c r="F61" s="74"/>
      <c r="G61" s="108"/>
      <c r="H61" s="108">
        <f t="shared" si="4"/>
        <v>0</v>
      </c>
      <c r="I61" s="31"/>
      <c r="J61" s="116"/>
    </row>
    <row r="62" spans="1:10" s="105" customFormat="1" x14ac:dyDescent="0.35">
      <c r="A62" s="35"/>
      <c r="B62" s="117" t="s">
        <v>141</v>
      </c>
      <c r="C62" s="72" t="s">
        <v>21</v>
      </c>
      <c r="D62" s="213"/>
      <c r="E62" s="74">
        <v>1</v>
      </c>
      <c r="F62" s="74"/>
      <c r="G62" s="108"/>
      <c r="H62" s="108">
        <f t="shared" si="4"/>
        <v>0</v>
      </c>
      <c r="I62" s="31"/>
      <c r="J62" s="116"/>
    </row>
    <row r="63" spans="1:10" s="105" customFormat="1" x14ac:dyDescent="0.35">
      <c r="A63" s="35"/>
      <c r="B63" s="117" t="s">
        <v>142</v>
      </c>
      <c r="C63" s="72" t="s">
        <v>21</v>
      </c>
      <c r="D63" s="213"/>
      <c r="E63" s="74">
        <v>1</v>
      </c>
      <c r="F63" s="74"/>
      <c r="G63" s="108"/>
      <c r="H63" s="108">
        <f t="shared" si="4"/>
        <v>0</v>
      </c>
      <c r="I63" s="31"/>
      <c r="J63" s="116"/>
    </row>
    <row r="64" spans="1:10" s="105" customFormat="1" x14ac:dyDescent="0.35">
      <c r="A64" s="35"/>
      <c r="B64" s="117" t="s">
        <v>143</v>
      </c>
      <c r="C64" s="72" t="s">
        <v>21</v>
      </c>
      <c r="D64" s="213"/>
      <c r="E64" s="74">
        <v>1</v>
      </c>
      <c r="F64" s="74"/>
      <c r="G64" s="108"/>
      <c r="H64" s="108">
        <f t="shared" si="4"/>
        <v>0</v>
      </c>
      <c r="I64" s="31"/>
      <c r="J64" s="116"/>
    </row>
    <row r="65" spans="1:10" s="105" customFormat="1" x14ac:dyDescent="0.35">
      <c r="A65" s="35"/>
      <c r="B65" s="124"/>
      <c r="C65" s="72"/>
      <c r="D65" s="213"/>
      <c r="E65" s="213"/>
      <c r="F65" s="74"/>
      <c r="G65" s="108"/>
      <c r="H65" s="108">
        <f t="shared" si="4"/>
        <v>0</v>
      </c>
      <c r="I65" s="31"/>
      <c r="J65" s="116"/>
    </row>
    <row r="66" spans="1:10" s="105" customFormat="1" x14ac:dyDescent="0.35">
      <c r="A66" s="35" t="s">
        <v>144</v>
      </c>
      <c r="B66" s="115" t="s">
        <v>145</v>
      </c>
      <c r="C66" s="72" t="s">
        <v>21</v>
      </c>
      <c r="D66" s="213"/>
      <c r="E66" s="74">
        <v>1</v>
      </c>
      <c r="F66" s="74"/>
      <c r="G66" s="108"/>
      <c r="H66" s="108">
        <f t="shared" si="4"/>
        <v>0</v>
      </c>
      <c r="I66" s="31"/>
      <c r="J66" s="116"/>
    </row>
    <row r="67" spans="1:10" s="105" customFormat="1" x14ac:dyDescent="0.35">
      <c r="A67" s="35"/>
      <c r="B67" s="117"/>
      <c r="C67" s="72"/>
      <c r="D67" s="213"/>
      <c r="E67" s="213"/>
      <c r="F67" s="74"/>
      <c r="G67" s="108"/>
      <c r="H67" s="108">
        <f t="shared" si="4"/>
        <v>0</v>
      </c>
      <c r="I67" s="31"/>
      <c r="J67" s="116"/>
    </row>
    <row r="68" spans="1:10" s="105" customFormat="1" x14ac:dyDescent="0.35">
      <c r="A68" s="35" t="s">
        <v>146</v>
      </c>
      <c r="B68" s="115" t="s">
        <v>147</v>
      </c>
      <c r="C68" s="72"/>
      <c r="D68" s="213"/>
      <c r="E68" s="213"/>
      <c r="F68" s="74"/>
      <c r="G68" s="108"/>
      <c r="H68" s="108">
        <f t="shared" si="4"/>
        <v>0</v>
      </c>
      <c r="I68" s="31"/>
      <c r="J68" s="116"/>
    </row>
    <row r="69" spans="1:10" s="105" customFormat="1" x14ac:dyDescent="0.35">
      <c r="A69" s="35"/>
      <c r="B69" s="117" t="s">
        <v>148</v>
      </c>
      <c r="C69" s="72" t="s">
        <v>23</v>
      </c>
      <c r="D69" s="213"/>
      <c r="E69" s="74">
        <v>204.6</v>
      </c>
      <c r="F69" s="74"/>
      <c r="G69" s="108"/>
      <c r="H69" s="108">
        <f>F69*G69</f>
        <v>0</v>
      </c>
      <c r="I69" s="31"/>
      <c r="J69" s="116"/>
    </row>
    <row r="70" spans="1:10" s="105" customFormat="1" x14ac:dyDescent="0.35">
      <c r="A70" s="35"/>
      <c r="B70" s="117" t="s">
        <v>149</v>
      </c>
      <c r="C70" s="72" t="s">
        <v>23</v>
      </c>
      <c r="D70" s="213"/>
      <c r="E70" s="74">
        <v>467</v>
      </c>
      <c r="F70" s="74"/>
      <c r="G70" s="108"/>
      <c r="H70" s="108">
        <f t="shared" si="4"/>
        <v>0</v>
      </c>
      <c r="I70" s="31"/>
      <c r="J70" s="116"/>
    </row>
    <row r="71" spans="1:10" s="105" customFormat="1" x14ac:dyDescent="0.35">
      <c r="A71" s="35"/>
      <c r="B71" s="117" t="s">
        <v>150</v>
      </c>
      <c r="C71" s="72" t="s">
        <v>21</v>
      </c>
      <c r="D71" s="213"/>
      <c r="E71" s="74">
        <v>1</v>
      </c>
      <c r="F71" s="74"/>
      <c r="G71" s="108"/>
      <c r="H71" s="108">
        <f t="shared" si="4"/>
        <v>0</v>
      </c>
      <c r="I71" s="31"/>
      <c r="J71" s="116"/>
    </row>
    <row r="72" spans="1:10" s="105" customFormat="1" ht="26" x14ac:dyDescent="0.35">
      <c r="A72" s="35"/>
      <c r="B72" s="117" t="s">
        <v>151</v>
      </c>
      <c r="C72" s="72" t="s">
        <v>23</v>
      </c>
      <c r="D72" s="213"/>
      <c r="E72" s="74">
        <v>1.08</v>
      </c>
      <c r="F72" s="74"/>
      <c r="G72" s="108"/>
      <c r="H72" s="108">
        <f t="shared" si="4"/>
        <v>0</v>
      </c>
      <c r="I72" s="31"/>
      <c r="J72" s="116"/>
    </row>
    <row r="73" spans="1:10" s="105" customFormat="1" ht="26" x14ac:dyDescent="0.35">
      <c r="A73" s="35"/>
      <c r="B73" s="117" t="s">
        <v>152</v>
      </c>
      <c r="C73" s="72" t="s">
        <v>23</v>
      </c>
      <c r="D73" s="213"/>
      <c r="E73" s="74">
        <v>20.12</v>
      </c>
      <c r="F73" s="74"/>
      <c r="G73" s="108"/>
      <c r="H73" s="108">
        <f t="shared" si="4"/>
        <v>0</v>
      </c>
      <c r="I73" s="31"/>
      <c r="J73" s="116"/>
    </row>
    <row r="74" spans="1:10" s="105" customFormat="1" x14ac:dyDescent="0.35">
      <c r="A74" s="35"/>
      <c r="B74" s="117" t="s">
        <v>153</v>
      </c>
      <c r="C74" s="72" t="s">
        <v>24</v>
      </c>
      <c r="D74" s="213"/>
      <c r="E74" s="74">
        <v>119.52</v>
      </c>
      <c r="F74" s="74"/>
      <c r="G74" s="108"/>
      <c r="H74" s="108">
        <f t="shared" si="4"/>
        <v>0</v>
      </c>
      <c r="I74" s="31"/>
      <c r="J74" s="116"/>
    </row>
    <row r="75" spans="1:10" s="105" customFormat="1" x14ac:dyDescent="0.35">
      <c r="A75" s="35"/>
      <c r="B75" s="117" t="s">
        <v>154</v>
      </c>
      <c r="C75" s="72" t="s">
        <v>21</v>
      </c>
      <c r="D75" s="213"/>
      <c r="E75" s="74">
        <v>1</v>
      </c>
      <c r="F75" s="74"/>
      <c r="G75" s="108"/>
      <c r="H75" s="108">
        <f t="shared" si="4"/>
        <v>0</v>
      </c>
      <c r="I75" s="31"/>
      <c r="J75" s="116"/>
    </row>
    <row r="76" spans="1:10" s="105" customFormat="1" x14ac:dyDescent="0.35">
      <c r="A76" s="35"/>
      <c r="B76" s="117" t="s">
        <v>155</v>
      </c>
      <c r="C76" s="72" t="s">
        <v>21</v>
      </c>
      <c r="D76" s="213"/>
      <c r="E76" s="74">
        <v>1</v>
      </c>
      <c r="F76" s="74"/>
      <c r="G76" s="108"/>
      <c r="H76" s="108">
        <f t="shared" si="4"/>
        <v>0</v>
      </c>
      <c r="I76" s="31"/>
      <c r="J76" s="116"/>
    </row>
    <row r="77" spans="1:10" s="105" customFormat="1" x14ac:dyDescent="0.35">
      <c r="A77" s="35"/>
      <c r="B77" s="117" t="s">
        <v>156</v>
      </c>
      <c r="C77" s="72" t="s">
        <v>21</v>
      </c>
      <c r="D77" s="213"/>
      <c r="E77" s="74">
        <v>1</v>
      </c>
      <c r="F77" s="74"/>
      <c r="G77" s="108"/>
      <c r="H77" s="108">
        <f t="shared" si="4"/>
        <v>0</v>
      </c>
      <c r="I77" s="31"/>
      <c r="J77" s="116"/>
    </row>
    <row r="78" spans="1:10" s="105" customFormat="1" x14ac:dyDescent="0.35">
      <c r="A78" s="35"/>
      <c r="B78" s="117" t="s">
        <v>157</v>
      </c>
      <c r="C78" s="72" t="s">
        <v>21</v>
      </c>
      <c r="D78" s="213"/>
      <c r="E78" s="74">
        <v>1</v>
      </c>
      <c r="F78" s="74"/>
      <c r="G78" s="108"/>
      <c r="H78" s="108">
        <f t="shared" si="4"/>
        <v>0</v>
      </c>
      <c r="I78" s="31"/>
      <c r="J78" s="116"/>
    </row>
    <row r="79" spans="1:10" s="105" customFormat="1" x14ac:dyDescent="0.35">
      <c r="A79" s="35"/>
      <c r="B79" s="117" t="s">
        <v>158</v>
      </c>
      <c r="C79" s="72" t="s">
        <v>21</v>
      </c>
      <c r="D79" s="213"/>
      <c r="E79" s="74">
        <v>1</v>
      </c>
      <c r="F79" s="74"/>
      <c r="G79" s="108"/>
      <c r="H79" s="108">
        <f t="shared" si="4"/>
        <v>0</v>
      </c>
      <c r="I79" s="31"/>
      <c r="J79" s="116"/>
    </row>
    <row r="80" spans="1:10" s="105" customFormat="1" x14ac:dyDescent="0.35">
      <c r="A80" s="35"/>
      <c r="B80" s="117" t="s">
        <v>159</v>
      </c>
      <c r="C80" s="72" t="s">
        <v>21</v>
      </c>
      <c r="D80" s="213"/>
      <c r="E80" s="74">
        <v>1</v>
      </c>
      <c r="F80" s="74"/>
      <c r="G80" s="108"/>
      <c r="H80" s="108">
        <f t="shared" si="4"/>
        <v>0</v>
      </c>
      <c r="I80" s="31"/>
      <c r="J80" s="116"/>
    </row>
    <row r="81" spans="1:10" s="105" customFormat="1" x14ac:dyDescent="0.35">
      <c r="A81" s="35"/>
      <c r="B81" s="117" t="s">
        <v>160</v>
      </c>
      <c r="C81" s="72" t="s">
        <v>21</v>
      </c>
      <c r="D81" s="213"/>
      <c r="E81" s="74">
        <v>1</v>
      </c>
      <c r="F81" s="74"/>
      <c r="G81" s="108"/>
      <c r="H81" s="108">
        <f t="shared" si="4"/>
        <v>0</v>
      </c>
      <c r="I81" s="31"/>
      <c r="J81" s="116"/>
    </row>
    <row r="82" spans="1:10" s="105" customFormat="1" x14ac:dyDescent="0.35">
      <c r="A82" s="35"/>
      <c r="B82" s="124"/>
      <c r="C82" s="72"/>
      <c r="D82" s="213"/>
      <c r="E82" s="213"/>
      <c r="F82" s="74"/>
      <c r="G82" s="108"/>
      <c r="H82" s="108">
        <f t="shared" si="4"/>
        <v>0</v>
      </c>
      <c r="I82" s="202"/>
      <c r="J82" s="114"/>
    </row>
    <row r="83" spans="1:10" s="105" customFormat="1" x14ac:dyDescent="0.35">
      <c r="A83" s="211" t="s">
        <v>161</v>
      </c>
      <c r="B83" s="212" t="s">
        <v>162</v>
      </c>
      <c r="C83" s="211"/>
      <c r="D83" s="213"/>
      <c r="E83" s="211"/>
      <c r="F83" s="211"/>
      <c r="G83" s="211"/>
      <c r="H83" s="211"/>
      <c r="I83" s="202"/>
      <c r="J83" s="32">
        <f>SUM(H84:H158)</f>
        <v>0</v>
      </c>
    </row>
    <row r="84" spans="1:10" s="105" customFormat="1" x14ac:dyDescent="0.35">
      <c r="A84" s="35" t="s">
        <v>163</v>
      </c>
      <c r="B84" s="115" t="s">
        <v>164</v>
      </c>
      <c r="C84" s="72"/>
      <c r="D84" s="213"/>
      <c r="E84" s="213"/>
      <c r="F84" s="74"/>
      <c r="G84" s="108"/>
      <c r="H84" s="108">
        <f t="shared" ref="H84:H148" si="5">F84*G84</f>
        <v>0</v>
      </c>
      <c r="I84" s="31"/>
      <c r="J84" s="116"/>
    </row>
    <row r="85" spans="1:10" s="105" customFormat="1" x14ac:dyDescent="0.35">
      <c r="A85" s="36" t="s">
        <v>165</v>
      </c>
      <c r="B85" s="118" t="s">
        <v>166</v>
      </c>
      <c r="C85" s="72"/>
      <c r="D85" s="213"/>
      <c r="E85" s="74"/>
      <c r="F85" s="74"/>
      <c r="G85" s="108"/>
      <c r="H85" s="108">
        <f t="shared" si="5"/>
        <v>0</v>
      </c>
      <c r="I85" s="31"/>
      <c r="J85" s="116"/>
    </row>
    <row r="86" spans="1:10" s="105" customFormat="1" x14ac:dyDescent="0.35">
      <c r="A86" s="36"/>
      <c r="B86" s="122" t="s">
        <v>167</v>
      </c>
      <c r="C86" s="72" t="s">
        <v>22</v>
      </c>
      <c r="D86" s="213"/>
      <c r="E86" s="74">
        <v>39</v>
      </c>
      <c r="F86" s="74"/>
      <c r="G86" s="108"/>
      <c r="H86" s="108"/>
      <c r="I86" s="31"/>
      <c r="J86" s="116"/>
    </row>
    <row r="87" spans="1:10" s="105" customFormat="1" x14ac:dyDescent="0.35">
      <c r="A87" s="36"/>
      <c r="B87" s="122" t="s">
        <v>168</v>
      </c>
      <c r="C87" s="72" t="s">
        <v>22</v>
      </c>
      <c r="D87" s="213"/>
      <c r="E87" s="74">
        <v>28</v>
      </c>
      <c r="F87" s="74"/>
      <c r="G87" s="108"/>
      <c r="H87" s="108"/>
      <c r="I87" s="31"/>
      <c r="J87" s="116"/>
    </row>
    <row r="88" spans="1:10" s="105" customFormat="1" x14ac:dyDescent="0.35">
      <c r="A88" s="36"/>
      <c r="B88" s="122" t="s">
        <v>169</v>
      </c>
      <c r="C88" s="72" t="s">
        <v>22</v>
      </c>
      <c r="D88" s="213"/>
      <c r="E88" s="74">
        <v>2</v>
      </c>
      <c r="F88" s="74"/>
      <c r="G88" s="108"/>
      <c r="H88" s="108"/>
      <c r="I88" s="31"/>
      <c r="J88" s="116"/>
    </row>
    <row r="89" spans="1:10" s="105" customFormat="1" x14ac:dyDescent="0.35">
      <c r="A89" s="36"/>
      <c r="B89" s="122" t="s">
        <v>170</v>
      </c>
      <c r="C89" s="72" t="s">
        <v>22</v>
      </c>
      <c r="D89" s="213"/>
      <c r="E89" s="74">
        <v>180</v>
      </c>
      <c r="F89" s="74"/>
      <c r="G89" s="108"/>
      <c r="H89" s="108"/>
      <c r="I89" s="31"/>
      <c r="J89" s="116"/>
    </row>
    <row r="90" spans="1:10" s="105" customFormat="1" x14ac:dyDescent="0.35">
      <c r="A90" s="36"/>
      <c r="B90" s="122" t="s">
        <v>171</v>
      </c>
      <c r="C90" s="72" t="s">
        <v>22</v>
      </c>
      <c r="D90" s="213"/>
      <c r="E90" s="74">
        <v>4</v>
      </c>
      <c r="F90" s="74"/>
      <c r="G90" s="108"/>
      <c r="H90" s="108"/>
      <c r="I90" s="31"/>
      <c r="J90" s="116"/>
    </row>
    <row r="91" spans="1:10" s="105" customFormat="1" x14ac:dyDescent="0.35">
      <c r="A91" s="35"/>
      <c r="B91" s="122" t="s">
        <v>172</v>
      </c>
      <c r="C91" s="72" t="s">
        <v>22</v>
      </c>
      <c r="D91" s="213"/>
      <c r="E91" s="74">
        <v>7</v>
      </c>
      <c r="F91" s="74"/>
      <c r="G91" s="108"/>
      <c r="H91" s="108">
        <f t="shared" si="5"/>
        <v>0</v>
      </c>
      <c r="I91" s="31"/>
      <c r="J91" s="116"/>
    </row>
    <row r="92" spans="1:10" s="105" customFormat="1" x14ac:dyDescent="0.35">
      <c r="A92" s="35"/>
      <c r="B92" s="122" t="s">
        <v>173</v>
      </c>
      <c r="C92" s="72" t="s">
        <v>22</v>
      </c>
      <c r="D92" s="213"/>
      <c r="E92" s="74">
        <v>4</v>
      </c>
      <c r="F92" s="74"/>
      <c r="G92" s="108"/>
      <c r="H92" s="108"/>
      <c r="I92" s="31"/>
      <c r="J92" s="116"/>
    </row>
    <row r="93" spans="1:10" s="105" customFormat="1" x14ac:dyDescent="0.35">
      <c r="A93" s="35"/>
      <c r="B93" s="122" t="s">
        <v>174</v>
      </c>
      <c r="C93" s="72" t="s">
        <v>22</v>
      </c>
      <c r="D93" s="213"/>
      <c r="E93" s="74">
        <v>5</v>
      </c>
      <c r="F93" s="74"/>
      <c r="G93" s="108"/>
      <c r="H93" s="108"/>
      <c r="I93" s="31"/>
      <c r="J93" s="116"/>
    </row>
    <row r="94" spans="1:10" s="105" customFormat="1" x14ac:dyDescent="0.35">
      <c r="A94" s="35"/>
      <c r="B94" s="122" t="s">
        <v>175</v>
      </c>
      <c r="C94" s="72" t="s">
        <v>22</v>
      </c>
      <c r="D94" s="213"/>
      <c r="E94" s="74">
        <v>1</v>
      </c>
      <c r="F94" s="74"/>
      <c r="G94" s="108"/>
      <c r="H94" s="108"/>
      <c r="I94" s="31"/>
      <c r="J94" s="116"/>
    </row>
    <row r="95" spans="1:10" s="105" customFormat="1" ht="26" x14ac:dyDescent="0.35">
      <c r="A95" s="35"/>
      <c r="B95" s="122" t="s">
        <v>176</v>
      </c>
      <c r="C95" s="72" t="s">
        <v>22</v>
      </c>
      <c r="D95" s="213"/>
      <c r="E95" s="74">
        <v>9</v>
      </c>
      <c r="F95" s="74"/>
      <c r="G95" s="108"/>
      <c r="H95" s="108">
        <f t="shared" si="5"/>
        <v>0</v>
      </c>
      <c r="I95" s="31"/>
      <c r="J95" s="116"/>
    </row>
    <row r="96" spans="1:10" s="105" customFormat="1" x14ac:dyDescent="0.35">
      <c r="A96" s="35"/>
      <c r="B96" s="122"/>
      <c r="C96" s="72"/>
      <c r="D96" s="213"/>
      <c r="E96" s="74"/>
      <c r="F96" s="74"/>
      <c r="G96" s="108"/>
      <c r="H96" s="108"/>
      <c r="I96" s="31"/>
      <c r="J96" s="116"/>
    </row>
    <row r="97" spans="1:10" s="105" customFormat="1" x14ac:dyDescent="0.35">
      <c r="A97" s="36" t="s">
        <v>177</v>
      </c>
      <c r="B97" s="118" t="s">
        <v>178</v>
      </c>
      <c r="C97" s="72"/>
      <c r="D97" s="213"/>
      <c r="E97" s="213"/>
      <c r="F97" s="74"/>
      <c r="G97" s="108"/>
      <c r="H97" s="108">
        <f t="shared" si="5"/>
        <v>0</v>
      </c>
      <c r="I97" s="31"/>
      <c r="J97" s="116"/>
    </row>
    <row r="98" spans="1:10" s="105" customFormat="1" x14ac:dyDescent="0.35">
      <c r="A98" s="36"/>
      <c r="B98" s="118" t="s">
        <v>179</v>
      </c>
      <c r="C98" s="72"/>
      <c r="D98" s="213"/>
      <c r="E98" s="213"/>
      <c r="F98" s="74"/>
      <c r="G98" s="108"/>
      <c r="H98" s="108"/>
      <c r="I98" s="31"/>
      <c r="J98" s="116"/>
    </row>
    <row r="99" spans="1:10" s="105" customFormat="1" x14ac:dyDescent="0.35">
      <c r="A99" s="35"/>
      <c r="B99" s="122" t="s">
        <v>180</v>
      </c>
      <c r="C99" s="72" t="s">
        <v>22</v>
      </c>
      <c r="D99" s="213"/>
      <c r="E99" s="74">
        <v>55</v>
      </c>
      <c r="F99" s="74"/>
      <c r="G99" s="108"/>
      <c r="H99" s="108">
        <f t="shared" si="5"/>
        <v>0</v>
      </c>
      <c r="I99" s="31"/>
      <c r="J99" s="116"/>
    </row>
    <row r="100" spans="1:10" s="105" customFormat="1" x14ac:dyDescent="0.35">
      <c r="A100" s="35"/>
      <c r="B100" s="122" t="s">
        <v>170</v>
      </c>
      <c r="C100" s="72" t="s">
        <v>22</v>
      </c>
      <c r="D100" s="213"/>
      <c r="E100" s="74">
        <v>36</v>
      </c>
      <c r="F100" s="74"/>
      <c r="G100" s="108"/>
      <c r="H100" s="108"/>
      <c r="I100" s="31"/>
      <c r="J100" s="116"/>
    </row>
    <row r="101" spans="1:10" s="105" customFormat="1" x14ac:dyDescent="0.35">
      <c r="A101" s="35"/>
      <c r="B101" s="122" t="s">
        <v>181</v>
      </c>
      <c r="C101" s="72" t="s">
        <v>22</v>
      </c>
      <c r="D101" s="213"/>
      <c r="E101" s="74">
        <v>64</v>
      </c>
      <c r="F101" s="74"/>
      <c r="G101" s="108"/>
      <c r="H101" s="108"/>
      <c r="I101" s="31"/>
      <c r="J101" s="116"/>
    </row>
    <row r="102" spans="1:10" s="105" customFormat="1" x14ac:dyDescent="0.35">
      <c r="A102" s="35"/>
      <c r="B102" s="122" t="s">
        <v>182</v>
      </c>
      <c r="C102" s="72" t="s">
        <v>22</v>
      </c>
      <c r="D102" s="213"/>
      <c r="E102" s="74">
        <v>3</v>
      </c>
      <c r="F102" s="74"/>
      <c r="G102" s="108"/>
      <c r="H102" s="108"/>
      <c r="I102" s="31"/>
      <c r="J102" s="116"/>
    </row>
    <row r="103" spans="1:10" s="105" customFormat="1" x14ac:dyDescent="0.35">
      <c r="A103" s="35"/>
      <c r="B103" s="122" t="s">
        <v>172</v>
      </c>
      <c r="C103" s="72" t="s">
        <v>22</v>
      </c>
      <c r="D103" s="213"/>
      <c r="E103" s="74">
        <v>3</v>
      </c>
      <c r="F103" s="74"/>
      <c r="G103" s="108"/>
      <c r="H103" s="108"/>
      <c r="I103" s="31"/>
      <c r="J103" s="116"/>
    </row>
    <row r="104" spans="1:10" s="105" customFormat="1" x14ac:dyDescent="0.35">
      <c r="A104" s="35"/>
      <c r="B104" s="122" t="s">
        <v>173</v>
      </c>
      <c r="C104" s="72" t="s">
        <v>22</v>
      </c>
      <c r="D104" s="213"/>
      <c r="E104" s="74">
        <v>6</v>
      </c>
      <c r="F104" s="74"/>
      <c r="G104" s="108"/>
      <c r="H104" s="108"/>
      <c r="I104" s="31"/>
      <c r="J104" s="116"/>
    </row>
    <row r="105" spans="1:10" s="105" customFormat="1" x14ac:dyDescent="0.35">
      <c r="A105" s="35"/>
      <c r="B105" s="118" t="s">
        <v>183</v>
      </c>
      <c r="C105" s="72"/>
      <c r="D105" s="213"/>
      <c r="E105" s="74"/>
      <c r="F105" s="74"/>
      <c r="G105" s="108"/>
      <c r="H105" s="108">
        <f t="shared" si="5"/>
        <v>0</v>
      </c>
      <c r="I105" s="31"/>
      <c r="J105" s="116"/>
    </row>
    <row r="106" spans="1:10" s="105" customFormat="1" x14ac:dyDescent="0.35">
      <c r="A106" s="35"/>
      <c r="B106" s="122" t="s">
        <v>180</v>
      </c>
      <c r="C106" s="72" t="s">
        <v>22</v>
      </c>
      <c r="D106" s="213"/>
      <c r="E106" s="74">
        <v>8</v>
      </c>
      <c r="F106" s="74"/>
      <c r="G106" s="108"/>
      <c r="H106" s="108"/>
      <c r="I106" s="31"/>
      <c r="J106" s="116"/>
    </row>
    <row r="107" spans="1:10" s="105" customFormat="1" x14ac:dyDescent="0.35">
      <c r="A107" s="35"/>
      <c r="B107" s="122" t="s">
        <v>170</v>
      </c>
      <c r="C107" s="72" t="s">
        <v>22</v>
      </c>
      <c r="D107" s="213"/>
      <c r="E107" s="74">
        <v>17</v>
      </c>
      <c r="F107" s="74"/>
      <c r="G107" s="108"/>
      <c r="H107" s="108">
        <f>F107*G107</f>
        <v>0</v>
      </c>
      <c r="I107" s="31"/>
      <c r="J107" s="116"/>
    </row>
    <row r="108" spans="1:10" s="105" customFormat="1" x14ac:dyDescent="0.35">
      <c r="A108" s="35"/>
      <c r="B108" s="122" t="s">
        <v>181</v>
      </c>
      <c r="C108" s="72" t="s">
        <v>22</v>
      </c>
      <c r="D108" s="213"/>
      <c r="E108" s="74">
        <v>7</v>
      </c>
      <c r="F108" s="74"/>
      <c r="G108" s="108"/>
      <c r="H108" s="108"/>
      <c r="I108" s="31"/>
      <c r="J108" s="116"/>
    </row>
    <row r="109" spans="1:10" s="105" customFormat="1" x14ac:dyDescent="0.35">
      <c r="A109" s="35"/>
      <c r="B109" s="122" t="s">
        <v>184</v>
      </c>
      <c r="C109" s="72" t="s">
        <v>22</v>
      </c>
      <c r="D109" s="213"/>
      <c r="E109" s="74">
        <v>1</v>
      </c>
      <c r="F109" s="74"/>
      <c r="G109" s="108"/>
      <c r="H109" s="108"/>
      <c r="I109" s="31"/>
      <c r="J109" s="116"/>
    </row>
    <row r="110" spans="1:10" s="105" customFormat="1" x14ac:dyDescent="0.35">
      <c r="A110" s="35"/>
      <c r="B110" s="122" t="s">
        <v>172</v>
      </c>
      <c r="C110" s="72" t="s">
        <v>22</v>
      </c>
      <c r="D110" s="213"/>
      <c r="E110" s="74">
        <v>15</v>
      </c>
      <c r="F110" s="74"/>
      <c r="G110" s="108"/>
      <c r="H110" s="108"/>
      <c r="I110" s="31"/>
      <c r="J110" s="116"/>
    </row>
    <row r="111" spans="1:10" s="105" customFormat="1" x14ac:dyDescent="0.35">
      <c r="A111" s="35"/>
      <c r="B111" s="122" t="s">
        <v>173</v>
      </c>
      <c r="C111" s="72" t="s">
        <v>22</v>
      </c>
      <c r="D111" s="213"/>
      <c r="E111" s="74">
        <v>7</v>
      </c>
      <c r="F111" s="74"/>
      <c r="G111" s="108"/>
      <c r="H111" s="108"/>
      <c r="I111" s="31"/>
      <c r="J111" s="116"/>
    </row>
    <row r="112" spans="1:10" s="105" customFormat="1" x14ac:dyDescent="0.35">
      <c r="A112" s="35"/>
      <c r="B112" s="122" t="s">
        <v>174</v>
      </c>
      <c r="C112" s="72" t="s">
        <v>22</v>
      </c>
      <c r="D112" s="213"/>
      <c r="E112" s="74">
        <v>19</v>
      </c>
      <c r="F112" s="74"/>
      <c r="G112" s="108"/>
      <c r="H112" s="108"/>
      <c r="I112" s="31"/>
      <c r="J112" s="116"/>
    </row>
    <row r="113" spans="1:10" s="105" customFormat="1" x14ac:dyDescent="0.35">
      <c r="A113" s="35"/>
      <c r="B113" s="122" t="s">
        <v>175</v>
      </c>
      <c r="C113" s="72" t="s">
        <v>22</v>
      </c>
      <c r="D113" s="213"/>
      <c r="E113" s="74">
        <v>3</v>
      </c>
      <c r="F113" s="74"/>
      <c r="G113" s="108"/>
      <c r="H113" s="108"/>
      <c r="I113" s="31"/>
      <c r="J113" s="116"/>
    </row>
    <row r="114" spans="1:10" s="105" customFormat="1" x14ac:dyDescent="0.35">
      <c r="A114" s="35"/>
      <c r="B114" s="124"/>
      <c r="C114" s="72"/>
      <c r="D114" s="213"/>
      <c r="E114" s="213"/>
      <c r="F114" s="74"/>
      <c r="G114" s="108"/>
      <c r="H114" s="108">
        <f t="shared" si="5"/>
        <v>0</v>
      </c>
      <c r="I114" s="31"/>
      <c r="J114" s="116"/>
    </row>
    <row r="115" spans="1:10" s="105" customFormat="1" x14ac:dyDescent="0.35">
      <c r="A115" s="36" t="s">
        <v>185</v>
      </c>
      <c r="B115" s="118" t="s">
        <v>186</v>
      </c>
      <c r="C115" s="72"/>
      <c r="D115" s="213"/>
      <c r="E115" s="213"/>
      <c r="F115" s="74"/>
      <c r="G115" s="108"/>
      <c r="H115" s="108">
        <f t="shared" si="5"/>
        <v>0</v>
      </c>
      <c r="I115" s="31"/>
      <c r="J115" s="116"/>
    </row>
    <row r="116" spans="1:10" s="105" customFormat="1" x14ac:dyDescent="0.35">
      <c r="A116" s="36"/>
      <c r="B116" s="118" t="s">
        <v>187</v>
      </c>
      <c r="C116" s="72"/>
      <c r="D116" s="213"/>
      <c r="E116" s="213"/>
      <c r="F116" s="74"/>
      <c r="G116" s="108"/>
      <c r="H116" s="108"/>
      <c r="I116" s="31"/>
      <c r="J116" s="116"/>
    </row>
    <row r="117" spans="1:10" s="105" customFormat="1" x14ac:dyDescent="0.35">
      <c r="A117" s="36"/>
      <c r="B117" s="122" t="s">
        <v>188</v>
      </c>
      <c r="C117" s="72" t="s">
        <v>22</v>
      </c>
      <c r="D117" s="213"/>
      <c r="E117" s="74">
        <v>22</v>
      </c>
      <c r="F117" s="74"/>
      <c r="G117" s="108"/>
      <c r="H117" s="108"/>
      <c r="I117" s="31"/>
      <c r="J117" s="116"/>
    </row>
    <row r="118" spans="1:10" s="105" customFormat="1" x14ac:dyDescent="0.35">
      <c r="A118" s="36"/>
      <c r="B118" s="123" t="s">
        <v>189</v>
      </c>
      <c r="C118" s="72" t="s">
        <v>22</v>
      </c>
      <c r="D118" s="213"/>
      <c r="E118" s="74">
        <v>4</v>
      </c>
      <c r="F118" s="74"/>
      <c r="G118" s="108"/>
      <c r="H118" s="108"/>
      <c r="I118" s="31"/>
      <c r="J118" s="116"/>
    </row>
    <row r="119" spans="1:10" s="105" customFormat="1" x14ac:dyDescent="0.35">
      <c r="A119" s="36"/>
      <c r="B119" s="214" t="s">
        <v>331</v>
      </c>
      <c r="C119" s="215" t="s">
        <v>22</v>
      </c>
      <c r="D119" s="216"/>
      <c r="E119" s="137">
        <v>2</v>
      </c>
      <c r="F119" s="137"/>
      <c r="G119" s="108"/>
      <c r="H119" s="108"/>
      <c r="I119" s="31"/>
      <c r="J119" s="116"/>
    </row>
    <row r="120" spans="1:10" s="105" customFormat="1" ht="26" x14ac:dyDescent="0.35">
      <c r="A120" s="36"/>
      <c r="B120" s="214" t="s">
        <v>190</v>
      </c>
      <c r="C120" s="215" t="s">
        <v>22</v>
      </c>
      <c r="D120" s="216"/>
      <c r="E120" s="137">
        <v>5</v>
      </c>
      <c r="F120" s="137"/>
      <c r="G120" s="108"/>
      <c r="H120" s="108"/>
      <c r="I120" s="31"/>
      <c r="J120" s="116"/>
    </row>
    <row r="121" spans="1:10" s="105" customFormat="1" x14ac:dyDescent="0.35">
      <c r="A121" s="36"/>
      <c r="B121" s="217" t="s">
        <v>191</v>
      </c>
      <c r="C121" s="215" t="s">
        <v>22</v>
      </c>
      <c r="D121" s="216"/>
      <c r="E121" s="137">
        <v>2</v>
      </c>
      <c r="F121" s="137"/>
      <c r="G121" s="108"/>
      <c r="H121" s="108"/>
      <c r="I121" s="31"/>
      <c r="J121" s="116"/>
    </row>
    <row r="122" spans="1:10" s="105" customFormat="1" x14ac:dyDescent="0.35">
      <c r="A122" s="36"/>
      <c r="B122" s="138" t="s">
        <v>192</v>
      </c>
      <c r="C122" s="215"/>
      <c r="D122" s="216"/>
      <c r="E122" s="216"/>
      <c r="F122" s="137"/>
      <c r="G122" s="108"/>
      <c r="H122" s="108"/>
      <c r="I122" s="31"/>
      <c r="J122" s="116"/>
    </row>
    <row r="123" spans="1:10" s="105" customFormat="1" x14ac:dyDescent="0.35">
      <c r="A123" s="36"/>
      <c r="B123" s="217" t="s">
        <v>188</v>
      </c>
      <c r="C123" s="215" t="s">
        <v>22</v>
      </c>
      <c r="D123" s="216"/>
      <c r="E123" s="137">
        <v>8</v>
      </c>
      <c r="F123" s="137"/>
      <c r="G123" s="108"/>
      <c r="H123" s="108"/>
      <c r="I123" s="31"/>
      <c r="J123" s="116"/>
    </row>
    <row r="124" spans="1:10" s="105" customFormat="1" x14ac:dyDescent="0.35">
      <c r="A124" s="36"/>
      <c r="B124" s="217" t="s">
        <v>182</v>
      </c>
      <c r="C124" s="215" t="s">
        <v>22</v>
      </c>
      <c r="D124" s="216"/>
      <c r="E124" s="137">
        <v>1</v>
      </c>
      <c r="F124" s="137"/>
      <c r="G124" s="108"/>
      <c r="H124" s="108"/>
      <c r="I124" s="31"/>
      <c r="J124" s="116"/>
    </row>
    <row r="125" spans="1:10" s="105" customFormat="1" x14ac:dyDescent="0.35">
      <c r="A125" s="36"/>
      <c r="B125" s="214" t="s">
        <v>189</v>
      </c>
      <c r="C125" s="215" t="s">
        <v>22</v>
      </c>
      <c r="D125" s="216"/>
      <c r="E125" s="137">
        <v>2</v>
      </c>
      <c r="F125" s="137"/>
      <c r="G125" s="108"/>
      <c r="H125" s="108"/>
      <c r="I125" s="31"/>
      <c r="J125" s="116"/>
    </row>
    <row r="126" spans="1:10" s="136" customFormat="1" x14ac:dyDescent="0.35">
      <c r="A126" s="36"/>
      <c r="B126" s="214" t="s">
        <v>330</v>
      </c>
      <c r="C126" s="215" t="s">
        <v>22</v>
      </c>
      <c r="D126" s="216"/>
      <c r="E126" s="137">
        <v>1</v>
      </c>
      <c r="F126" s="137"/>
      <c r="G126" s="108"/>
      <c r="H126" s="108"/>
      <c r="I126" s="31"/>
      <c r="J126" s="135"/>
    </row>
    <row r="127" spans="1:10" s="105" customFormat="1" x14ac:dyDescent="0.35">
      <c r="A127" s="36"/>
      <c r="B127" s="122" t="s">
        <v>191</v>
      </c>
      <c r="C127" s="72" t="s">
        <v>22</v>
      </c>
      <c r="D127" s="213"/>
      <c r="E127" s="74">
        <v>2</v>
      </c>
      <c r="F127" s="74"/>
      <c r="G127" s="108"/>
      <c r="H127" s="108">
        <f t="shared" si="5"/>
        <v>0</v>
      </c>
      <c r="I127" s="31"/>
      <c r="J127" s="116"/>
    </row>
    <row r="128" spans="1:10" s="105" customFormat="1" x14ac:dyDescent="0.35">
      <c r="A128" s="35"/>
      <c r="B128" s="124"/>
      <c r="C128" s="72"/>
      <c r="D128" s="213"/>
      <c r="E128" s="213"/>
      <c r="F128" s="74"/>
      <c r="G128" s="108"/>
      <c r="H128" s="108">
        <f t="shared" si="5"/>
        <v>0</v>
      </c>
      <c r="I128" s="31"/>
      <c r="J128" s="116"/>
    </row>
    <row r="129" spans="1:10" s="105" customFormat="1" x14ac:dyDescent="0.35">
      <c r="A129" s="35" t="s">
        <v>193</v>
      </c>
      <c r="B129" s="115" t="s">
        <v>194</v>
      </c>
      <c r="C129" s="72"/>
      <c r="D129" s="213"/>
      <c r="E129" s="213"/>
      <c r="F129" s="74"/>
      <c r="G129" s="108"/>
      <c r="H129" s="108">
        <f t="shared" si="5"/>
        <v>0</v>
      </c>
      <c r="I129" s="31"/>
      <c r="J129" s="116"/>
    </row>
    <row r="130" spans="1:10" s="105" customFormat="1" x14ac:dyDescent="0.35">
      <c r="A130" s="35"/>
      <c r="B130" s="117" t="s">
        <v>60</v>
      </c>
      <c r="C130" s="72" t="s">
        <v>25</v>
      </c>
      <c r="D130" s="213"/>
      <c r="E130" s="74">
        <v>12.6</v>
      </c>
      <c r="F130" s="74"/>
      <c r="G130" s="108"/>
      <c r="H130" s="108">
        <f t="shared" si="5"/>
        <v>0</v>
      </c>
      <c r="I130" s="31"/>
      <c r="J130" s="116"/>
    </row>
    <row r="131" spans="1:10" s="105" customFormat="1" ht="26" x14ac:dyDescent="0.35">
      <c r="A131" s="35"/>
      <c r="B131" s="117" t="s">
        <v>195</v>
      </c>
      <c r="C131" s="72" t="s">
        <v>21</v>
      </c>
      <c r="D131" s="213"/>
      <c r="E131" s="74">
        <v>1</v>
      </c>
      <c r="F131" s="74"/>
      <c r="G131" s="108"/>
      <c r="H131" s="108">
        <f t="shared" si="5"/>
        <v>0</v>
      </c>
      <c r="I131" s="31"/>
      <c r="J131" s="116"/>
    </row>
    <row r="132" spans="1:10" s="105" customFormat="1" x14ac:dyDescent="0.35">
      <c r="A132" s="35"/>
      <c r="B132" s="117" t="s">
        <v>196</v>
      </c>
      <c r="C132" s="72" t="s">
        <v>25</v>
      </c>
      <c r="D132" s="213"/>
      <c r="E132" s="74">
        <v>0.59</v>
      </c>
      <c r="F132" s="74"/>
      <c r="G132" s="108"/>
      <c r="H132" s="108">
        <f t="shared" si="5"/>
        <v>0</v>
      </c>
      <c r="I132" s="31"/>
      <c r="J132" s="116"/>
    </row>
    <row r="133" spans="1:10" s="105" customFormat="1" x14ac:dyDescent="0.35">
      <c r="A133" s="35"/>
      <c r="B133" s="117" t="s">
        <v>197</v>
      </c>
      <c r="C133" s="72" t="s">
        <v>23</v>
      </c>
      <c r="D133" s="213"/>
      <c r="E133" s="74">
        <v>5.88</v>
      </c>
      <c r="F133" s="74"/>
      <c r="G133" s="108"/>
      <c r="H133" s="108">
        <f t="shared" si="5"/>
        <v>0</v>
      </c>
      <c r="I133" s="31"/>
      <c r="J133" s="116"/>
    </row>
    <row r="134" spans="1:10" s="105" customFormat="1" x14ac:dyDescent="0.35">
      <c r="A134" s="35"/>
      <c r="B134" s="117" t="s">
        <v>198</v>
      </c>
      <c r="C134" s="72" t="s">
        <v>23</v>
      </c>
      <c r="D134" s="213"/>
      <c r="E134" s="74">
        <v>11.34</v>
      </c>
      <c r="F134" s="74"/>
      <c r="G134" s="108"/>
      <c r="H134" s="108">
        <f t="shared" si="5"/>
        <v>0</v>
      </c>
      <c r="I134" s="31"/>
      <c r="J134" s="116"/>
    </row>
    <row r="135" spans="1:10" s="105" customFormat="1" x14ac:dyDescent="0.35">
      <c r="A135" s="35"/>
      <c r="B135" s="117" t="s">
        <v>199</v>
      </c>
      <c r="C135" s="72" t="s">
        <v>23</v>
      </c>
      <c r="D135" s="213"/>
      <c r="E135" s="74">
        <v>12.63</v>
      </c>
      <c r="F135" s="74"/>
      <c r="G135" s="108"/>
      <c r="H135" s="108">
        <f t="shared" si="5"/>
        <v>0</v>
      </c>
      <c r="I135" s="31"/>
      <c r="J135" s="116"/>
    </row>
    <row r="136" spans="1:10" s="105" customFormat="1" x14ac:dyDescent="0.35">
      <c r="A136" s="35"/>
      <c r="B136" s="117" t="s">
        <v>200</v>
      </c>
      <c r="C136" s="72" t="s">
        <v>23</v>
      </c>
      <c r="D136" s="213"/>
      <c r="E136" s="74">
        <v>2.97</v>
      </c>
      <c r="F136" s="74"/>
      <c r="G136" s="108"/>
      <c r="H136" s="108">
        <f t="shared" si="5"/>
        <v>0</v>
      </c>
      <c r="I136" s="31"/>
      <c r="J136" s="116"/>
    </row>
    <row r="137" spans="1:10" s="105" customFormat="1" x14ac:dyDescent="0.35">
      <c r="A137" s="35"/>
      <c r="B137" s="117" t="s">
        <v>201</v>
      </c>
      <c r="C137" s="72" t="s">
        <v>51</v>
      </c>
      <c r="D137" s="213"/>
      <c r="E137" s="74"/>
      <c r="F137" s="74"/>
      <c r="G137" s="108"/>
      <c r="H137" s="108">
        <f t="shared" si="5"/>
        <v>0</v>
      </c>
      <c r="I137" s="31"/>
      <c r="J137" s="116"/>
    </row>
    <row r="138" spans="1:10" s="105" customFormat="1" x14ac:dyDescent="0.35">
      <c r="A138" s="35"/>
      <c r="B138" s="117" t="s">
        <v>202</v>
      </c>
      <c r="C138" s="72" t="s">
        <v>23</v>
      </c>
      <c r="D138" s="213"/>
      <c r="E138" s="74">
        <v>106.6</v>
      </c>
      <c r="F138" s="74"/>
      <c r="G138" s="108"/>
      <c r="H138" s="108">
        <f t="shared" si="5"/>
        <v>0</v>
      </c>
      <c r="I138" s="31"/>
      <c r="J138" s="116"/>
    </row>
    <row r="139" spans="1:10" s="105" customFormat="1" x14ac:dyDescent="0.35">
      <c r="A139" s="35"/>
      <c r="B139" s="117" t="s">
        <v>203</v>
      </c>
      <c r="C139" s="72" t="s">
        <v>21</v>
      </c>
      <c r="D139" s="213"/>
      <c r="E139" s="74">
        <v>1</v>
      </c>
      <c r="F139" s="74"/>
      <c r="G139" s="108"/>
      <c r="H139" s="108">
        <f t="shared" si="5"/>
        <v>0</v>
      </c>
      <c r="I139" s="31"/>
      <c r="J139" s="116"/>
    </row>
    <row r="140" spans="1:10" s="105" customFormat="1" x14ac:dyDescent="0.35">
      <c r="A140" s="35"/>
      <c r="B140" s="117" t="s">
        <v>204</v>
      </c>
      <c r="C140" s="72" t="s">
        <v>23</v>
      </c>
      <c r="D140" s="213"/>
      <c r="E140" s="74">
        <v>91.33</v>
      </c>
      <c r="F140" s="74"/>
      <c r="G140" s="108"/>
      <c r="H140" s="108">
        <f t="shared" si="5"/>
        <v>0</v>
      </c>
      <c r="I140" s="31"/>
      <c r="J140" s="116"/>
    </row>
    <row r="141" spans="1:10" s="105" customFormat="1" x14ac:dyDescent="0.35">
      <c r="A141" s="35"/>
      <c r="B141" s="117" t="s">
        <v>205</v>
      </c>
      <c r="C141" s="72" t="s">
        <v>23</v>
      </c>
      <c r="D141" s="213"/>
      <c r="E141" s="74">
        <v>104.71</v>
      </c>
      <c r="F141" s="74"/>
      <c r="G141" s="108"/>
      <c r="H141" s="108">
        <f t="shared" si="5"/>
        <v>0</v>
      </c>
      <c r="I141" s="31"/>
      <c r="J141" s="116"/>
    </row>
    <row r="142" spans="1:10" s="105" customFormat="1" x14ac:dyDescent="0.35">
      <c r="A142" s="35"/>
      <c r="B142" s="117" t="s">
        <v>206</v>
      </c>
      <c r="C142" s="72" t="s">
        <v>21</v>
      </c>
      <c r="D142" s="213"/>
      <c r="E142" s="74">
        <v>1</v>
      </c>
      <c r="F142" s="74"/>
      <c r="G142" s="108"/>
      <c r="H142" s="108">
        <f t="shared" si="5"/>
        <v>0</v>
      </c>
      <c r="I142" s="31"/>
      <c r="J142" s="116"/>
    </row>
    <row r="143" spans="1:10" s="105" customFormat="1" x14ac:dyDescent="0.35">
      <c r="A143" s="35"/>
      <c r="B143" s="117" t="s">
        <v>207</v>
      </c>
      <c r="C143" s="72" t="s">
        <v>23</v>
      </c>
      <c r="D143" s="213"/>
      <c r="E143" s="74">
        <v>4.0999999999999996</v>
      </c>
      <c r="F143" s="74"/>
      <c r="G143" s="108"/>
      <c r="H143" s="108">
        <f t="shared" si="5"/>
        <v>0</v>
      </c>
      <c r="I143" s="31"/>
      <c r="J143" s="116"/>
    </row>
    <row r="144" spans="1:10" s="105" customFormat="1" x14ac:dyDescent="0.35">
      <c r="A144" s="35"/>
      <c r="B144" s="117" t="s">
        <v>208</v>
      </c>
      <c r="C144" s="72" t="s">
        <v>22</v>
      </c>
      <c r="D144" s="213"/>
      <c r="E144" s="74">
        <v>1</v>
      </c>
      <c r="F144" s="74"/>
      <c r="G144" s="108"/>
      <c r="H144" s="108">
        <f t="shared" si="5"/>
        <v>0</v>
      </c>
      <c r="I144" s="31"/>
      <c r="J144" s="116"/>
    </row>
    <row r="145" spans="1:12" s="105" customFormat="1" x14ac:dyDescent="0.35">
      <c r="A145" s="35"/>
      <c r="B145" s="117" t="s">
        <v>209</v>
      </c>
      <c r="C145" s="72" t="s">
        <v>24</v>
      </c>
      <c r="D145" s="213"/>
      <c r="E145" s="74">
        <v>6.3</v>
      </c>
      <c r="F145" s="74"/>
      <c r="G145" s="108"/>
      <c r="H145" s="108">
        <f t="shared" si="5"/>
        <v>0</v>
      </c>
      <c r="I145" s="31"/>
      <c r="J145" s="116"/>
    </row>
    <row r="146" spans="1:12" s="105" customFormat="1" x14ac:dyDescent="0.35">
      <c r="A146" s="35"/>
      <c r="B146" s="124"/>
      <c r="C146" s="72"/>
      <c r="D146" s="213"/>
      <c r="E146" s="213"/>
      <c r="F146" s="74"/>
      <c r="G146" s="108"/>
      <c r="H146" s="108">
        <f t="shared" si="5"/>
        <v>0</v>
      </c>
      <c r="I146" s="31"/>
      <c r="J146" s="116"/>
    </row>
    <row r="147" spans="1:12" s="105" customFormat="1" x14ac:dyDescent="0.35">
      <c r="A147" s="35" t="s">
        <v>210</v>
      </c>
      <c r="B147" s="115" t="s">
        <v>16</v>
      </c>
      <c r="C147" s="72"/>
      <c r="D147" s="213"/>
      <c r="E147" s="213"/>
      <c r="F147" s="74"/>
      <c r="G147" s="108"/>
      <c r="H147" s="108">
        <f t="shared" si="5"/>
        <v>0</v>
      </c>
      <c r="I147" s="31"/>
      <c r="J147" s="116"/>
    </row>
    <row r="148" spans="1:12" s="105" customFormat="1" ht="39" x14ac:dyDescent="0.35">
      <c r="A148" s="35"/>
      <c r="B148" s="218" t="s">
        <v>211</v>
      </c>
      <c r="C148" s="72"/>
      <c r="D148" s="213"/>
      <c r="E148" s="74"/>
      <c r="F148" s="74"/>
      <c r="G148" s="108"/>
      <c r="H148" s="108">
        <f t="shared" si="5"/>
        <v>0</v>
      </c>
      <c r="I148" s="31"/>
      <c r="J148" s="116"/>
    </row>
    <row r="149" spans="1:12" s="105" customFormat="1" x14ac:dyDescent="0.35">
      <c r="A149" s="35"/>
      <c r="B149" s="117" t="s">
        <v>212</v>
      </c>
      <c r="C149" s="72" t="s">
        <v>23</v>
      </c>
      <c r="D149" s="213"/>
      <c r="E149" s="74">
        <v>60.57</v>
      </c>
      <c r="F149" s="74"/>
      <c r="G149" s="108"/>
      <c r="H149" s="108"/>
      <c r="I149" s="31"/>
      <c r="J149" s="116"/>
    </row>
    <row r="150" spans="1:12" s="105" customFormat="1" x14ac:dyDescent="0.35">
      <c r="A150" s="35"/>
      <c r="B150" s="117" t="s">
        <v>213</v>
      </c>
      <c r="C150" s="72" t="s">
        <v>21</v>
      </c>
      <c r="D150" s="213"/>
      <c r="E150" s="74">
        <v>1</v>
      </c>
      <c r="F150" s="74"/>
      <c r="G150" s="108"/>
      <c r="H150" s="108">
        <f t="shared" ref="H150:H158" si="6">F150*G150</f>
        <v>0</v>
      </c>
      <c r="I150" s="31"/>
      <c r="J150" s="116"/>
    </row>
    <row r="151" spans="1:12" s="105" customFormat="1" x14ac:dyDescent="0.35">
      <c r="A151" s="35"/>
      <c r="B151" s="117" t="s">
        <v>214</v>
      </c>
      <c r="C151" s="72" t="s">
        <v>21</v>
      </c>
      <c r="D151" s="213"/>
      <c r="E151" s="74">
        <v>1</v>
      </c>
      <c r="F151" s="74"/>
      <c r="G151" s="108"/>
      <c r="H151" s="108">
        <f t="shared" si="6"/>
        <v>0</v>
      </c>
      <c r="I151" s="31"/>
      <c r="J151" s="116"/>
    </row>
    <row r="152" spans="1:12" s="105" customFormat="1" x14ac:dyDescent="0.35">
      <c r="A152" s="35"/>
      <c r="B152" s="117" t="s">
        <v>215</v>
      </c>
      <c r="C152" s="72" t="s">
        <v>21</v>
      </c>
      <c r="D152" s="213"/>
      <c r="E152" s="74">
        <v>1</v>
      </c>
      <c r="F152" s="74"/>
      <c r="G152" s="108"/>
      <c r="H152" s="108">
        <f t="shared" si="6"/>
        <v>0</v>
      </c>
      <c r="I152" s="31"/>
      <c r="J152" s="116"/>
    </row>
    <row r="153" spans="1:12" s="105" customFormat="1" x14ac:dyDescent="0.35">
      <c r="A153" s="35"/>
      <c r="B153" s="117" t="s">
        <v>216</v>
      </c>
      <c r="C153" s="72" t="s">
        <v>21</v>
      </c>
      <c r="D153" s="213"/>
      <c r="E153" s="74">
        <v>1</v>
      </c>
      <c r="F153" s="74"/>
      <c r="G153" s="108"/>
      <c r="H153" s="108">
        <f t="shared" si="6"/>
        <v>0</v>
      </c>
      <c r="I153" s="31"/>
      <c r="J153" s="116"/>
    </row>
    <row r="154" spans="1:12" s="105" customFormat="1" x14ac:dyDescent="0.35">
      <c r="A154" s="35"/>
      <c r="B154" s="117" t="s">
        <v>217</v>
      </c>
      <c r="C154" s="72" t="s">
        <v>23</v>
      </c>
      <c r="D154" s="213"/>
      <c r="E154" s="74">
        <v>1507</v>
      </c>
      <c r="F154" s="74"/>
      <c r="G154" s="108"/>
      <c r="H154" s="108">
        <f t="shared" si="6"/>
        <v>0</v>
      </c>
      <c r="I154" s="31"/>
      <c r="J154" s="116"/>
    </row>
    <row r="155" spans="1:12" s="105" customFormat="1" x14ac:dyDescent="0.35">
      <c r="A155" s="35"/>
      <c r="B155" s="117" t="s">
        <v>218</v>
      </c>
      <c r="C155" s="72" t="s">
        <v>21</v>
      </c>
      <c r="D155" s="213"/>
      <c r="E155" s="74">
        <v>1</v>
      </c>
      <c r="F155" s="74"/>
      <c r="G155" s="108"/>
      <c r="H155" s="108">
        <f t="shared" si="6"/>
        <v>0</v>
      </c>
      <c r="I155" s="31"/>
      <c r="J155" s="116"/>
    </row>
    <row r="156" spans="1:12" s="105" customFormat="1" x14ac:dyDescent="0.35">
      <c r="A156" s="35"/>
      <c r="B156" s="117" t="s">
        <v>219</v>
      </c>
      <c r="C156" s="72" t="s">
        <v>21</v>
      </c>
      <c r="D156" s="213"/>
      <c r="E156" s="74">
        <v>1</v>
      </c>
      <c r="F156" s="74"/>
      <c r="G156" s="108"/>
      <c r="H156" s="108">
        <f t="shared" si="6"/>
        <v>0</v>
      </c>
      <c r="I156" s="31"/>
      <c r="J156" s="116"/>
    </row>
    <row r="157" spans="1:12" s="105" customFormat="1" ht="26" x14ac:dyDescent="0.35">
      <c r="A157" s="35"/>
      <c r="B157" s="117" t="s">
        <v>220</v>
      </c>
      <c r="C157" s="72" t="s">
        <v>23</v>
      </c>
      <c r="D157" s="213"/>
      <c r="E157" s="74">
        <v>353.5</v>
      </c>
      <c r="F157" s="74"/>
      <c r="G157" s="108"/>
      <c r="H157" s="108">
        <f t="shared" si="6"/>
        <v>0</v>
      </c>
      <c r="I157" s="31"/>
      <c r="J157" s="116"/>
    </row>
    <row r="158" spans="1:12" s="105" customFormat="1" x14ac:dyDescent="0.35">
      <c r="A158" s="35"/>
      <c r="B158" s="124"/>
      <c r="C158" s="72"/>
      <c r="D158" s="213"/>
      <c r="E158" s="213"/>
      <c r="F158" s="74"/>
      <c r="G158" s="108"/>
      <c r="H158" s="108">
        <f t="shared" si="6"/>
        <v>0</v>
      </c>
      <c r="I158" s="202"/>
      <c r="J158" s="114"/>
    </row>
    <row r="159" spans="1:12" s="105" customFormat="1" x14ac:dyDescent="0.35">
      <c r="A159" s="211" t="s">
        <v>221</v>
      </c>
      <c r="B159" s="212" t="s">
        <v>222</v>
      </c>
      <c r="C159" s="211"/>
      <c r="D159" s="213"/>
      <c r="E159" s="211"/>
      <c r="F159" s="211"/>
      <c r="G159" s="211"/>
      <c r="H159" s="211"/>
      <c r="I159" s="202"/>
      <c r="J159" s="32">
        <f>SUM(H160:H174)</f>
        <v>0</v>
      </c>
      <c r="L159" s="106"/>
    </row>
    <row r="160" spans="1:12" s="105" customFormat="1" x14ac:dyDescent="0.35">
      <c r="A160" s="35" t="s">
        <v>223</v>
      </c>
      <c r="B160" s="115" t="s">
        <v>224</v>
      </c>
      <c r="C160" s="72" t="s">
        <v>21</v>
      </c>
      <c r="D160" s="213"/>
      <c r="E160" s="74">
        <v>1</v>
      </c>
      <c r="F160" s="74"/>
      <c r="G160" s="108"/>
      <c r="H160" s="108">
        <f t="shared" ref="H160:H174" si="7">F160*G160</f>
        <v>0</v>
      </c>
      <c r="I160" s="31"/>
      <c r="J160" s="109"/>
      <c r="L160" s="106"/>
    </row>
    <row r="161" spans="1:12" s="105" customFormat="1" x14ac:dyDescent="0.35">
      <c r="A161" s="35"/>
      <c r="B161" s="119"/>
      <c r="C161" s="72"/>
      <c r="D161" s="213"/>
      <c r="E161" s="213"/>
      <c r="F161" s="74"/>
      <c r="G161" s="108"/>
      <c r="H161" s="108">
        <f t="shared" si="7"/>
        <v>0</v>
      </c>
      <c r="I161" s="31"/>
      <c r="J161" s="109"/>
    </row>
    <row r="162" spans="1:12" s="105" customFormat="1" x14ac:dyDescent="0.35">
      <c r="A162" s="35" t="s">
        <v>225</v>
      </c>
      <c r="B162" s="115" t="s">
        <v>226</v>
      </c>
      <c r="C162" s="72" t="s">
        <v>51</v>
      </c>
      <c r="D162" s="213"/>
      <c r="E162" s="74"/>
      <c r="F162" s="74"/>
      <c r="G162" s="108"/>
      <c r="H162" s="108">
        <f t="shared" si="7"/>
        <v>0</v>
      </c>
      <c r="I162" s="31"/>
      <c r="J162" s="109"/>
      <c r="L162" s="106"/>
    </row>
    <row r="163" spans="1:12" s="105" customFormat="1" x14ac:dyDescent="0.35">
      <c r="A163" s="35"/>
      <c r="B163" s="119"/>
      <c r="C163" s="72"/>
      <c r="D163" s="213"/>
      <c r="E163" s="213"/>
      <c r="F163" s="74"/>
      <c r="G163" s="108"/>
      <c r="H163" s="108">
        <f t="shared" si="7"/>
        <v>0</v>
      </c>
      <c r="I163" s="31"/>
      <c r="J163" s="109"/>
    </row>
    <row r="164" spans="1:12" s="105" customFormat="1" x14ac:dyDescent="0.35">
      <c r="A164" s="35" t="s">
        <v>227</v>
      </c>
      <c r="B164" s="115" t="s">
        <v>228</v>
      </c>
      <c r="C164" s="72"/>
      <c r="D164" s="213"/>
      <c r="E164" s="213"/>
      <c r="F164" s="74"/>
      <c r="G164" s="108"/>
      <c r="H164" s="108">
        <f t="shared" si="7"/>
        <v>0</v>
      </c>
      <c r="I164" s="31"/>
      <c r="J164" s="109"/>
    </row>
    <row r="165" spans="1:12" s="105" customFormat="1" ht="26" x14ac:dyDescent="0.35">
      <c r="A165" s="35"/>
      <c r="B165" s="117" t="s">
        <v>229</v>
      </c>
      <c r="C165" s="72" t="s">
        <v>25</v>
      </c>
      <c r="D165" s="213"/>
      <c r="E165" s="74">
        <v>602.173</v>
      </c>
      <c r="F165" s="74"/>
      <c r="G165" s="108"/>
      <c r="H165" s="108">
        <f t="shared" si="7"/>
        <v>0</v>
      </c>
      <c r="I165" s="31"/>
      <c r="J165" s="109"/>
    </row>
    <row r="166" spans="1:12" s="105" customFormat="1" ht="26" x14ac:dyDescent="0.35">
      <c r="A166" s="35"/>
      <c r="B166" s="117" t="s">
        <v>230</v>
      </c>
      <c r="C166" s="72" t="s">
        <v>51</v>
      </c>
      <c r="D166" s="213"/>
      <c r="E166" s="74"/>
      <c r="F166" s="74"/>
      <c r="G166" s="108"/>
      <c r="H166" s="108">
        <f t="shared" si="7"/>
        <v>0</v>
      </c>
      <c r="I166" s="31"/>
      <c r="J166" s="109"/>
    </row>
    <row r="167" spans="1:12" s="105" customFormat="1" x14ac:dyDescent="0.35">
      <c r="A167" s="35"/>
      <c r="B167" s="117" t="s">
        <v>231</v>
      </c>
      <c r="C167" s="72" t="s">
        <v>25</v>
      </c>
      <c r="D167" s="213"/>
      <c r="E167" s="74">
        <v>88.87</v>
      </c>
      <c r="F167" s="74"/>
      <c r="G167" s="108"/>
      <c r="H167" s="108">
        <f t="shared" si="7"/>
        <v>0</v>
      </c>
      <c r="I167" s="31"/>
      <c r="J167" s="109"/>
    </row>
    <row r="168" spans="1:12" s="105" customFormat="1" x14ac:dyDescent="0.35">
      <c r="A168" s="35"/>
      <c r="B168" s="119"/>
      <c r="C168" s="72"/>
      <c r="D168" s="213"/>
      <c r="E168" s="213"/>
      <c r="F168" s="74"/>
      <c r="G168" s="108"/>
      <c r="H168" s="108">
        <f t="shared" si="7"/>
        <v>0</v>
      </c>
      <c r="I168" s="31"/>
      <c r="J168" s="109"/>
    </row>
    <row r="169" spans="1:12" s="105" customFormat="1" x14ac:dyDescent="0.35">
      <c r="A169" s="35" t="s">
        <v>232</v>
      </c>
      <c r="B169" s="115" t="s">
        <v>233</v>
      </c>
      <c r="C169" s="72"/>
      <c r="D169" s="213"/>
      <c r="E169" s="213"/>
      <c r="F169" s="74"/>
      <c r="G169" s="108"/>
      <c r="H169" s="108">
        <f t="shared" si="7"/>
        <v>0</v>
      </c>
      <c r="I169" s="31"/>
      <c r="J169" s="109"/>
    </row>
    <row r="170" spans="1:12" s="105" customFormat="1" x14ac:dyDescent="0.35">
      <c r="A170" s="35"/>
      <c r="B170" s="117" t="s">
        <v>234</v>
      </c>
      <c r="C170" s="72" t="s">
        <v>23</v>
      </c>
      <c r="D170" s="213"/>
      <c r="E170" s="74">
        <v>44.54</v>
      </c>
      <c r="F170" s="74"/>
      <c r="G170" s="108"/>
      <c r="H170" s="108">
        <f t="shared" si="7"/>
        <v>0</v>
      </c>
      <c r="I170" s="31"/>
      <c r="J170" s="109"/>
    </row>
    <row r="171" spans="1:12" s="105" customFormat="1" x14ac:dyDescent="0.35">
      <c r="A171" s="35"/>
      <c r="B171" s="117" t="s">
        <v>235</v>
      </c>
      <c r="C171" s="72" t="s">
        <v>25</v>
      </c>
      <c r="D171" s="213"/>
      <c r="E171" s="74">
        <v>88.87</v>
      </c>
      <c r="F171" s="74"/>
      <c r="G171" s="108"/>
      <c r="H171" s="108"/>
      <c r="I171" s="31"/>
      <c r="J171" s="109"/>
    </row>
    <row r="172" spans="1:12" s="105" customFormat="1" ht="26" x14ac:dyDescent="0.35">
      <c r="A172" s="35"/>
      <c r="B172" s="117" t="s">
        <v>236</v>
      </c>
      <c r="C172" s="72" t="s">
        <v>25</v>
      </c>
      <c r="D172" s="213"/>
      <c r="E172" s="74">
        <v>513.30399999999997</v>
      </c>
      <c r="F172" s="74"/>
      <c r="G172" s="108"/>
      <c r="H172" s="108">
        <f t="shared" si="7"/>
        <v>0</v>
      </c>
      <c r="I172" s="31"/>
      <c r="J172" s="109"/>
    </row>
    <row r="173" spans="1:12" s="105" customFormat="1" ht="26" x14ac:dyDescent="0.35">
      <c r="A173" s="35"/>
      <c r="B173" s="117" t="s">
        <v>237</v>
      </c>
      <c r="C173" s="72" t="s">
        <v>51</v>
      </c>
      <c r="D173" s="213"/>
      <c r="E173" s="74"/>
      <c r="F173" s="74"/>
      <c r="G173" s="108"/>
      <c r="H173" s="108">
        <f t="shared" si="7"/>
        <v>0</v>
      </c>
      <c r="I173" s="31"/>
      <c r="J173" s="109"/>
    </row>
    <row r="174" spans="1:12" s="105" customFormat="1" x14ac:dyDescent="0.35">
      <c r="A174" s="35"/>
      <c r="B174" s="119"/>
      <c r="C174" s="72"/>
      <c r="D174" s="213"/>
      <c r="E174" s="213"/>
      <c r="F174" s="74"/>
      <c r="G174" s="108"/>
      <c r="H174" s="108">
        <f t="shared" si="7"/>
        <v>0</v>
      </c>
      <c r="I174" s="31"/>
      <c r="J174" s="120"/>
    </row>
    <row r="175" spans="1:12" s="105" customFormat="1" x14ac:dyDescent="0.35">
      <c r="A175" s="211" t="s">
        <v>238</v>
      </c>
      <c r="B175" s="212" t="s">
        <v>239</v>
      </c>
      <c r="C175" s="211"/>
      <c r="D175" s="213"/>
      <c r="E175" s="211"/>
      <c r="F175" s="211"/>
      <c r="G175" s="211"/>
      <c r="H175" s="211"/>
      <c r="I175" s="202"/>
      <c r="J175" s="38">
        <f>SUM(H176:H202)</f>
        <v>0</v>
      </c>
    </row>
    <row r="176" spans="1:12" s="105" customFormat="1" x14ac:dyDescent="0.35">
      <c r="A176" s="35" t="s">
        <v>240</v>
      </c>
      <c r="B176" s="115" t="s">
        <v>14</v>
      </c>
      <c r="C176" s="72"/>
      <c r="D176" s="213"/>
      <c r="E176" s="213"/>
      <c r="F176" s="74"/>
      <c r="G176" s="108"/>
      <c r="H176" s="108">
        <f t="shared" ref="H176:H202" si="8">F176*G176</f>
        <v>0</v>
      </c>
      <c r="I176" s="31"/>
      <c r="J176" s="109"/>
      <c r="L176" s="106"/>
    </row>
    <row r="177" spans="1:12" s="105" customFormat="1" x14ac:dyDescent="0.35">
      <c r="A177" s="35"/>
      <c r="B177" s="117" t="s">
        <v>241</v>
      </c>
      <c r="C177" s="72" t="s">
        <v>24</v>
      </c>
      <c r="D177" s="213"/>
      <c r="E177" s="74">
        <v>42.66</v>
      </c>
      <c r="F177" s="74"/>
      <c r="G177" s="108"/>
      <c r="H177" s="108">
        <f t="shared" si="8"/>
        <v>0</v>
      </c>
      <c r="I177" s="31"/>
      <c r="J177" s="109"/>
      <c r="L177" s="121"/>
    </row>
    <row r="178" spans="1:12" s="105" customFormat="1" x14ac:dyDescent="0.35">
      <c r="A178" s="35"/>
      <c r="B178" s="118" t="s">
        <v>27</v>
      </c>
      <c r="C178" s="72"/>
      <c r="D178" s="213"/>
      <c r="E178" s="213"/>
      <c r="F178" s="74"/>
      <c r="G178" s="108"/>
      <c r="H178" s="108">
        <f t="shared" si="8"/>
        <v>0</v>
      </c>
      <c r="I178" s="31"/>
      <c r="J178" s="109"/>
      <c r="L178" s="121"/>
    </row>
    <row r="179" spans="1:12" s="105" customFormat="1" x14ac:dyDescent="0.35">
      <c r="A179" s="35"/>
      <c r="B179" s="122" t="s">
        <v>242</v>
      </c>
      <c r="C179" s="72" t="s">
        <v>22</v>
      </c>
      <c r="D179" s="213"/>
      <c r="E179" s="74">
        <v>2</v>
      </c>
      <c r="F179" s="74"/>
      <c r="G179" s="108"/>
      <c r="H179" s="108">
        <f t="shared" si="8"/>
        <v>0</v>
      </c>
      <c r="I179" s="31"/>
      <c r="J179" s="109"/>
      <c r="L179" s="121"/>
    </row>
    <row r="180" spans="1:12" s="105" customFormat="1" ht="26" x14ac:dyDescent="0.35">
      <c r="A180" s="35"/>
      <c r="B180" s="122" t="s">
        <v>243</v>
      </c>
      <c r="C180" s="72" t="s">
        <v>24</v>
      </c>
      <c r="D180" s="213"/>
      <c r="E180" s="74">
        <v>1.45</v>
      </c>
      <c r="F180" s="74"/>
      <c r="G180" s="108"/>
      <c r="H180" s="108">
        <f t="shared" si="8"/>
        <v>0</v>
      </c>
      <c r="I180" s="31"/>
      <c r="J180" s="109"/>
      <c r="L180" s="121"/>
    </row>
    <row r="181" spans="1:12" s="105" customFormat="1" ht="26" x14ac:dyDescent="0.35">
      <c r="A181" s="35"/>
      <c r="B181" s="122" t="s">
        <v>244</v>
      </c>
      <c r="C181" s="72" t="s">
        <v>51</v>
      </c>
      <c r="D181" s="213"/>
      <c r="E181" s="74"/>
      <c r="F181" s="74"/>
      <c r="G181" s="108"/>
      <c r="H181" s="108">
        <f t="shared" si="8"/>
        <v>0</v>
      </c>
      <c r="I181" s="31"/>
      <c r="J181" s="109"/>
      <c r="L181" s="121"/>
    </row>
    <row r="182" spans="1:12" s="105" customFormat="1" x14ac:dyDescent="0.35">
      <c r="A182" s="35"/>
      <c r="B182" s="118" t="s">
        <v>28</v>
      </c>
      <c r="C182" s="72"/>
      <c r="D182" s="213"/>
      <c r="E182" s="213"/>
      <c r="F182" s="74"/>
      <c r="G182" s="108"/>
      <c r="H182" s="108">
        <f t="shared" si="8"/>
        <v>0</v>
      </c>
      <c r="I182" s="31"/>
      <c r="J182" s="109"/>
      <c r="L182" s="121"/>
    </row>
    <row r="183" spans="1:12" s="105" customFormat="1" x14ac:dyDescent="0.35">
      <c r="A183" s="35"/>
      <c r="B183" s="122" t="s">
        <v>245</v>
      </c>
      <c r="C183" s="72" t="s">
        <v>24</v>
      </c>
      <c r="D183" s="213"/>
      <c r="E183" s="74">
        <v>51.32</v>
      </c>
      <c r="F183" s="74"/>
      <c r="G183" s="108"/>
      <c r="H183" s="108">
        <f t="shared" si="8"/>
        <v>0</v>
      </c>
      <c r="I183" s="31"/>
      <c r="J183" s="109"/>
      <c r="L183" s="121"/>
    </row>
    <row r="184" spans="1:12" s="105" customFormat="1" x14ac:dyDescent="0.35">
      <c r="A184" s="35"/>
      <c r="B184" s="122" t="s">
        <v>246</v>
      </c>
      <c r="C184" s="72" t="s">
        <v>22</v>
      </c>
      <c r="D184" s="213"/>
      <c r="E184" s="74">
        <v>1</v>
      </c>
      <c r="F184" s="74"/>
      <c r="G184" s="108"/>
      <c r="H184" s="108">
        <f t="shared" si="8"/>
        <v>0</v>
      </c>
      <c r="I184" s="31"/>
      <c r="J184" s="109"/>
      <c r="L184" s="121"/>
    </row>
    <row r="185" spans="1:12" s="105" customFormat="1" x14ac:dyDescent="0.35">
      <c r="A185" s="35"/>
      <c r="B185" s="122" t="s">
        <v>247</v>
      </c>
      <c r="C185" s="72" t="s">
        <v>21</v>
      </c>
      <c r="D185" s="213"/>
      <c r="E185" s="74">
        <v>1</v>
      </c>
      <c r="F185" s="74"/>
      <c r="G185" s="108"/>
      <c r="H185" s="108">
        <f t="shared" si="8"/>
        <v>0</v>
      </c>
      <c r="I185" s="31"/>
      <c r="J185" s="109"/>
    </row>
    <row r="186" spans="1:12" s="105" customFormat="1" x14ac:dyDescent="0.35">
      <c r="A186" s="35"/>
      <c r="B186" s="118" t="s">
        <v>248</v>
      </c>
      <c r="C186" s="72"/>
      <c r="D186" s="213"/>
      <c r="E186" s="213"/>
      <c r="F186" s="74"/>
      <c r="G186" s="108"/>
      <c r="H186" s="108">
        <f t="shared" si="8"/>
        <v>0</v>
      </c>
      <c r="I186" s="31"/>
      <c r="J186" s="109"/>
    </row>
    <row r="187" spans="1:12" s="105" customFormat="1" x14ac:dyDescent="0.35">
      <c r="A187" s="35"/>
      <c r="B187" s="122" t="s">
        <v>29</v>
      </c>
      <c r="C187" s="72"/>
      <c r="D187" s="213"/>
      <c r="E187" s="74"/>
      <c r="F187" s="74"/>
      <c r="G187" s="108"/>
      <c r="H187" s="108">
        <f t="shared" si="8"/>
        <v>0</v>
      </c>
      <c r="I187" s="31"/>
      <c r="J187" s="109"/>
    </row>
    <row r="188" spans="1:12" s="105" customFormat="1" x14ac:dyDescent="0.35">
      <c r="A188" s="35"/>
      <c r="B188" s="123" t="s">
        <v>249</v>
      </c>
      <c r="C188" s="72" t="s">
        <v>22</v>
      </c>
      <c r="D188" s="213"/>
      <c r="E188" s="74">
        <v>1</v>
      </c>
      <c r="F188" s="74"/>
      <c r="G188" s="108"/>
      <c r="H188" s="108">
        <f t="shared" si="8"/>
        <v>0</v>
      </c>
      <c r="I188" s="31"/>
      <c r="J188" s="109"/>
      <c r="L188" s="121"/>
    </row>
    <row r="189" spans="1:12" s="105" customFormat="1" x14ac:dyDescent="0.35">
      <c r="A189" s="35"/>
      <c r="B189" s="123" t="s">
        <v>250</v>
      </c>
      <c r="C189" s="72" t="s">
        <v>22</v>
      </c>
      <c r="D189" s="213"/>
      <c r="E189" s="74">
        <v>1</v>
      </c>
      <c r="F189" s="74"/>
      <c r="G189" s="108"/>
      <c r="H189" s="108">
        <f t="shared" si="8"/>
        <v>0</v>
      </c>
      <c r="I189" s="31"/>
      <c r="J189" s="109"/>
      <c r="L189" s="121"/>
    </row>
    <row r="190" spans="1:12" s="105" customFormat="1" x14ac:dyDescent="0.35">
      <c r="A190" s="35"/>
      <c r="B190" s="122" t="s">
        <v>251</v>
      </c>
      <c r="C190" s="72"/>
      <c r="D190" s="213"/>
      <c r="E190" s="74"/>
      <c r="F190" s="74"/>
      <c r="G190" s="108"/>
      <c r="H190" s="108">
        <f t="shared" si="8"/>
        <v>0</v>
      </c>
      <c r="I190" s="31"/>
      <c r="J190" s="109"/>
    </row>
    <row r="191" spans="1:12" s="105" customFormat="1" x14ac:dyDescent="0.35">
      <c r="A191" s="35"/>
      <c r="B191" s="123" t="s">
        <v>252</v>
      </c>
      <c r="C191" s="72" t="s">
        <v>22</v>
      </c>
      <c r="D191" s="213"/>
      <c r="E191" s="74">
        <v>1</v>
      </c>
      <c r="F191" s="74"/>
      <c r="G191" s="108"/>
      <c r="H191" s="108">
        <f t="shared" si="8"/>
        <v>0</v>
      </c>
      <c r="I191" s="31"/>
      <c r="J191" s="109"/>
      <c r="L191" s="121"/>
    </row>
    <row r="192" spans="1:12" s="105" customFormat="1" ht="21.75" customHeight="1" x14ac:dyDescent="0.35">
      <c r="A192" s="35"/>
      <c r="B192" s="123" t="s">
        <v>253</v>
      </c>
      <c r="C192" s="72" t="s">
        <v>22</v>
      </c>
      <c r="D192" s="213"/>
      <c r="E192" s="74">
        <v>1</v>
      </c>
      <c r="F192" s="74"/>
      <c r="G192" s="108"/>
      <c r="H192" s="108">
        <f t="shared" si="8"/>
        <v>0</v>
      </c>
      <c r="I192" s="31"/>
      <c r="J192" s="109"/>
      <c r="L192" s="121"/>
    </row>
    <row r="193" spans="1:12" s="105" customFormat="1" x14ac:dyDescent="0.35">
      <c r="A193" s="35"/>
      <c r="B193" s="124"/>
      <c r="C193" s="72"/>
      <c r="D193" s="213"/>
      <c r="E193" s="213"/>
      <c r="F193" s="74"/>
      <c r="G193" s="108"/>
      <c r="H193" s="108">
        <f t="shared" si="8"/>
        <v>0</v>
      </c>
      <c r="I193" s="31"/>
      <c r="J193" s="109"/>
    </row>
    <row r="194" spans="1:12" s="105" customFormat="1" x14ac:dyDescent="0.35">
      <c r="A194" s="35" t="s">
        <v>254</v>
      </c>
      <c r="B194" s="115" t="s">
        <v>15</v>
      </c>
      <c r="C194" s="72" t="s">
        <v>21</v>
      </c>
      <c r="D194" s="213"/>
      <c r="E194" s="74">
        <v>1</v>
      </c>
      <c r="F194" s="74"/>
      <c r="G194" s="108"/>
      <c r="H194" s="108">
        <f t="shared" si="8"/>
        <v>0</v>
      </c>
      <c r="I194" s="31"/>
      <c r="J194" s="109"/>
    </row>
    <row r="195" spans="1:12" s="105" customFormat="1" x14ac:dyDescent="0.35">
      <c r="A195" s="35"/>
      <c r="B195" s="115"/>
      <c r="C195" s="72"/>
      <c r="D195" s="213"/>
      <c r="E195" s="213"/>
      <c r="F195" s="74"/>
      <c r="G195" s="108"/>
      <c r="H195" s="108">
        <f t="shared" si="8"/>
        <v>0</v>
      </c>
      <c r="I195" s="31"/>
      <c r="J195" s="109"/>
    </row>
    <row r="196" spans="1:12" s="105" customFormat="1" x14ac:dyDescent="0.35">
      <c r="A196" s="35" t="s">
        <v>255</v>
      </c>
      <c r="B196" s="115" t="s">
        <v>256</v>
      </c>
      <c r="C196" s="72"/>
      <c r="D196" s="213"/>
      <c r="E196" s="213"/>
      <c r="F196" s="74"/>
      <c r="G196" s="108"/>
      <c r="H196" s="108">
        <f t="shared" si="8"/>
        <v>0</v>
      </c>
      <c r="I196" s="31"/>
      <c r="J196" s="109"/>
      <c r="L196" s="106"/>
    </row>
    <row r="197" spans="1:12" s="105" customFormat="1" x14ac:dyDescent="0.35">
      <c r="A197" s="35"/>
      <c r="B197" s="125" t="s">
        <v>257</v>
      </c>
      <c r="C197" s="72" t="s">
        <v>24</v>
      </c>
      <c r="D197" s="213"/>
      <c r="E197" s="74">
        <v>180.67</v>
      </c>
      <c r="F197" s="74"/>
      <c r="G197" s="108"/>
      <c r="H197" s="108"/>
      <c r="I197" s="31"/>
      <c r="J197" s="109"/>
      <c r="L197" s="106"/>
    </row>
    <row r="198" spans="1:12" s="105" customFormat="1" x14ac:dyDescent="0.35">
      <c r="A198" s="35"/>
      <c r="B198" s="122" t="s">
        <v>248</v>
      </c>
      <c r="C198" s="72" t="s">
        <v>22</v>
      </c>
      <c r="D198" s="213"/>
      <c r="E198" s="74">
        <v>24</v>
      </c>
      <c r="F198" s="74"/>
      <c r="G198" s="108"/>
      <c r="H198" s="108">
        <f t="shared" si="8"/>
        <v>0</v>
      </c>
      <c r="I198" s="31"/>
      <c r="J198" s="109"/>
      <c r="L198" s="106"/>
    </row>
    <row r="199" spans="1:12" s="105" customFormat="1" x14ac:dyDescent="0.35">
      <c r="A199" s="35"/>
      <c r="B199" s="122" t="s">
        <v>258</v>
      </c>
      <c r="C199" s="72" t="s">
        <v>22</v>
      </c>
      <c r="D199" s="213"/>
      <c r="E199" s="74">
        <v>2</v>
      </c>
      <c r="F199" s="74"/>
      <c r="G199" s="108"/>
      <c r="H199" s="108">
        <f t="shared" si="8"/>
        <v>0</v>
      </c>
      <c r="I199" s="31"/>
      <c r="J199" s="109"/>
      <c r="L199" s="106"/>
    </row>
    <row r="200" spans="1:12" s="105" customFormat="1" x14ac:dyDescent="0.35">
      <c r="A200" s="35"/>
      <c r="B200" s="126"/>
      <c r="C200" s="72"/>
      <c r="D200" s="213"/>
      <c r="E200" s="213"/>
      <c r="F200" s="74"/>
      <c r="G200" s="108"/>
      <c r="H200" s="108">
        <f t="shared" si="8"/>
        <v>0</v>
      </c>
      <c r="I200" s="31"/>
      <c r="J200" s="109"/>
      <c r="L200" s="106"/>
    </row>
    <row r="201" spans="1:12" s="105" customFormat="1" x14ac:dyDescent="0.35">
      <c r="A201" s="35" t="s">
        <v>259</v>
      </c>
      <c r="B201" s="115" t="s">
        <v>260</v>
      </c>
      <c r="C201" s="72" t="s">
        <v>21</v>
      </c>
      <c r="D201" s="213"/>
      <c r="E201" s="74">
        <v>1</v>
      </c>
      <c r="F201" s="74"/>
      <c r="G201" s="108"/>
      <c r="H201" s="108">
        <f t="shared" si="8"/>
        <v>0</v>
      </c>
      <c r="I201" s="31"/>
      <c r="J201" s="110"/>
      <c r="L201" s="106"/>
    </row>
    <row r="202" spans="1:12" s="105" customFormat="1" x14ac:dyDescent="0.35">
      <c r="A202" s="35"/>
      <c r="B202" s="124"/>
      <c r="C202" s="72"/>
      <c r="D202" s="213"/>
      <c r="E202" s="213"/>
      <c r="F202" s="74"/>
      <c r="G202" s="108"/>
      <c r="H202" s="108">
        <f t="shared" si="8"/>
        <v>0</v>
      </c>
      <c r="I202" s="202"/>
      <c r="J202" s="114"/>
    </row>
    <row r="203" spans="1:12" s="105" customFormat="1" x14ac:dyDescent="0.35">
      <c r="A203" s="211" t="s">
        <v>261</v>
      </c>
      <c r="B203" s="212" t="s">
        <v>262</v>
      </c>
      <c r="C203" s="211"/>
      <c r="D203" s="213"/>
      <c r="E203" s="211"/>
      <c r="F203" s="211"/>
      <c r="G203" s="211"/>
      <c r="H203" s="211"/>
      <c r="I203" s="202"/>
      <c r="J203" s="32">
        <f>SUM(H204:H238)</f>
        <v>0</v>
      </c>
    </row>
    <row r="204" spans="1:12" s="105" customFormat="1" x14ac:dyDescent="0.35">
      <c r="A204" s="35" t="s">
        <v>263</v>
      </c>
      <c r="B204" s="115" t="s">
        <v>264</v>
      </c>
      <c r="C204" s="72"/>
      <c r="D204" s="213"/>
      <c r="E204" s="213"/>
      <c r="F204" s="74"/>
      <c r="G204" s="108"/>
      <c r="H204" s="108">
        <f t="shared" ref="H204:H238" si="9">F204*G204</f>
        <v>0</v>
      </c>
      <c r="I204" s="31"/>
      <c r="J204" s="109"/>
    </row>
    <row r="205" spans="1:12" s="105" customFormat="1" x14ac:dyDescent="0.35">
      <c r="A205" s="35"/>
      <c r="B205" s="127" t="s">
        <v>265</v>
      </c>
      <c r="C205" s="72" t="s">
        <v>23</v>
      </c>
      <c r="D205" s="213"/>
      <c r="E205" s="74">
        <v>11.92</v>
      </c>
      <c r="F205" s="74"/>
      <c r="G205" s="108"/>
      <c r="H205" s="108">
        <f t="shared" si="9"/>
        <v>0</v>
      </c>
      <c r="I205" s="31"/>
      <c r="J205" s="109"/>
    </row>
    <row r="206" spans="1:12" s="105" customFormat="1" x14ac:dyDescent="0.35">
      <c r="A206" s="35"/>
      <c r="B206" s="127" t="s">
        <v>196</v>
      </c>
      <c r="C206" s="72" t="s">
        <v>25</v>
      </c>
      <c r="D206" s="213"/>
      <c r="E206" s="74">
        <v>14.201000000000001</v>
      </c>
      <c r="F206" s="74"/>
      <c r="G206" s="108"/>
      <c r="H206" s="108">
        <f t="shared" si="9"/>
        <v>0</v>
      </c>
      <c r="I206" s="31"/>
      <c r="J206" s="109"/>
    </row>
    <row r="207" spans="1:12" s="105" customFormat="1" x14ac:dyDescent="0.35">
      <c r="A207" s="36"/>
      <c r="B207" s="127" t="s">
        <v>266</v>
      </c>
      <c r="C207" s="72" t="s">
        <v>23</v>
      </c>
      <c r="D207" s="213"/>
      <c r="E207" s="74">
        <v>11.84</v>
      </c>
      <c r="F207" s="74"/>
      <c r="G207" s="108"/>
      <c r="H207" s="108">
        <f t="shared" si="9"/>
        <v>0</v>
      </c>
      <c r="I207" s="31"/>
      <c r="J207" s="109"/>
      <c r="L207" s="121"/>
    </row>
    <row r="208" spans="1:12" s="105" customFormat="1" x14ac:dyDescent="0.35">
      <c r="A208" s="36"/>
      <c r="B208" s="127" t="s">
        <v>267</v>
      </c>
      <c r="C208" s="72" t="s">
        <v>268</v>
      </c>
      <c r="D208" s="213"/>
      <c r="E208" s="140">
        <f>E209*50</f>
        <v>235.20000000000005</v>
      </c>
      <c r="F208" s="74"/>
      <c r="G208" s="108"/>
      <c r="H208" s="108">
        <f t="shared" si="9"/>
        <v>0</v>
      </c>
      <c r="I208" s="31"/>
      <c r="J208" s="109"/>
      <c r="L208" s="121"/>
    </row>
    <row r="209" spans="1:12" s="105" customFormat="1" x14ac:dyDescent="0.35">
      <c r="A209" s="36"/>
      <c r="B209" s="127" t="s">
        <v>269</v>
      </c>
      <c r="C209" s="72" t="s">
        <v>25</v>
      </c>
      <c r="D209" s="213"/>
      <c r="E209" s="140">
        <f>2.784+6*0.8*0.8*0.5</f>
        <v>4.7040000000000006</v>
      </c>
      <c r="F209" s="74"/>
      <c r="G209" s="108"/>
      <c r="H209" s="108">
        <f t="shared" si="9"/>
        <v>0</v>
      </c>
      <c r="I209" s="31"/>
      <c r="J209" s="109"/>
      <c r="L209" s="121"/>
    </row>
    <row r="210" spans="1:12" s="105" customFormat="1" x14ac:dyDescent="0.35">
      <c r="A210" s="36"/>
      <c r="B210" s="127" t="s">
        <v>270</v>
      </c>
      <c r="C210" s="72"/>
      <c r="D210" s="213"/>
      <c r="E210" s="74"/>
      <c r="F210" s="74"/>
      <c r="G210" s="108"/>
      <c r="H210" s="108"/>
      <c r="I210" s="31"/>
      <c r="J210" s="109"/>
      <c r="L210" s="121"/>
    </row>
    <row r="211" spans="1:12" s="105" customFormat="1" x14ac:dyDescent="0.35">
      <c r="A211" s="36"/>
      <c r="B211" s="125" t="s">
        <v>266</v>
      </c>
      <c r="C211" s="72" t="s">
        <v>23</v>
      </c>
      <c r="D211" s="213"/>
      <c r="E211" s="74">
        <v>0.95</v>
      </c>
      <c r="F211" s="74"/>
      <c r="G211" s="108"/>
      <c r="H211" s="108"/>
      <c r="I211" s="31"/>
      <c r="J211" s="109"/>
      <c r="L211" s="121"/>
    </row>
    <row r="212" spans="1:12" s="105" customFormat="1" x14ac:dyDescent="0.35">
      <c r="A212" s="36"/>
      <c r="B212" s="125" t="s">
        <v>267</v>
      </c>
      <c r="C212" s="72" t="s">
        <v>268</v>
      </c>
      <c r="D212" s="213"/>
      <c r="E212" s="74">
        <v>9.44</v>
      </c>
      <c r="F212" s="74"/>
      <c r="G212" s="108"/>
      <c r="H212" s="108"/>
      <c r="I212" s="31"/>
      <c r="J212" s="109"/>
      <c r="L212" s="121"/>
    </row>
    <row r="213" spans="1:12" s="105" customFormat="1" x14ac:dyDescent="0.35">
      <c r="A213" s="36"/>
      <c r="B213" s="125" t="s">
        <v>269</v>
      </c>
      <c r="C213" s="72" t="s">
        <v>25</v>
      </c>
      <c r="D213" s="213"/>
      <c r="E213" s="74">
        <v>4.7E-2</v>
      </c>
      <c r="F213" s="74"/>
      <c r="G213" s="108"/>
      <c r="H213" s="108"/>
      <c r="I213" s="31"/>
      <c r="J213" s="109"/>
      <c r="L213" s="121"/>
    </row>
    <row r="214" spans="1:12" s="105" customFormat="1" x14ac:dyDescent="0.35">
      <c r="A214" s="36"/>
      <c r="B214" s="127" t="s">
        <v>271</v>
      </c>
      <c r="C214" s="72"/>
      <c r="D214" s="213"/>
      <c r="E214" s="74"/>
      <c r="F214" s="74"/>
      <c r="G214" s="108"/>
      <c r="H214" s="108"/>
      <c r="I214" s="31"/>
      <c r="J214" s="109"/>
      <c r="L214" s="121"/>
    </row>
    <row r="215" spans="1:12" s="105" customFormat="1" x14ac:dyDescent="0.35">
      <c r="A215" s="36"/>
      <c r="B215" s="125" t="s">
        <v>266</v>
      </c>
      <c r="C215" s="72" t="s">
        <v>23</v>
      </c>
      <c r="D215" s="213"/>
      <c r="E215" s="74">
        <v>4.2</v>
      </c>
      <c r="F215" s="74"/>
      <c r="G215" s="108"/>
      <c r="H215" s="108"/>
      <c r="I215" s="31"/>
      <c r="J215" s="109"/>
      <c r="L215" s="121"/>
    </row>
    <row r="216" spans="1:12" s="105" customFormat="1" x14ac:dyDescent="0.35">
      <c r="A216" s="36"/>
      <c r="B216" s="125" t="s">
        <v>267</v>
      </c>
      <c r="C216" s="72" t="s">
        <v>268</v>
      </c>
      <c r="D216" s="213"/>
      <c r="E216" s="74">
        <v>8.4</v>
      </c>
      <c r="F216" s="74"/>
      <c r="G216" s="108"/>
      <c r="H216" s="108"/>
      <c r="I216" s="31"/>
      <c r="J216" s="109"/>
      <c r="L216" s="121"/>
    </row>
    <row r="217" spans="1:12" s="105" customFormat="1" x14ac:dyDescent="0.35">
      <c r="A217" s="36"/>
      <c r="B217" s="125" t="s">
        <v>272</v>
      </c>
      <c r="C217" s="72" t="s">
        <v>268</v>
      </c>
      <c r="D217" s="213"/>
      <c r="E217" s="74">
        <v>12.6</v>
      </c>
      <c r="F217" s="74"/>
      <c r="G217" s="108"/>
      <c r="H217" s="108"/>
      <c r="I217" s="31"/>
      <c r="J217" s="109"/>
      <c r="L217" s="121"/>
    </row>
    <row r="218" spans="1:12" s="105" customFormat="1" x14ac:dyDescent="0.35">
      <c r="A218" s="36"/>
      <c r="B218" s="125" t="s">
        <v>269</v>
      </c>
      <c r="C218" s="72" t="s">
        <v>25</v>
      </c>
      <c r="D218" s="213"/>
      <c r="E218" s="74">
        <v>0.42</v>
      </c>
      <c r="F218" s="74"/>
      <c r="G218" s="108"/>
      <c r="H218" s="108"/>
      <c r="I218" s="31"/>
      <c r="J218" s="109"/>
      <c r="L218" s="121"/>
    </row>
    <row r="219" spans="1:12" s="105" customFormat="1" x14ac:dyDescent="0.35">
      <c r="A219" s="36"/>
      <c r="B219" s="127"/>
      <c r="C219" s="72"/>
      <c r="D219" s="213"/>
      <c r="E219" s="74"/>
      <c r="F219" s="74"/>
      <c r="G219" s="108"/>
      <c r="H219" s="108"/>
      <c r="I219" s="31"/>
      <c r="J219" s="109"/>
      <c r="L219" s="121"/>
    </row>
    <row r="220" spans="1:12" s="105" customFormat="1" x14ac:dyDescent="0.35">
      <c r="A220" s="35" t="s">
        <v>273</v>
      </c>
      <c r="B220" s="115" t="s">
        <v>274</v>
      </c>
      <c r="C220" s="72"/>
      <c r="D220" s="213"/>
      <c r="E220" s="213"/>
      <c r="F220" s="74"/>
      <c r="G220" s="108"/>
      <c r="H220" s="108">
        <f t="shared" si="9"/>
        <v>0</v>
      </c>
      <c r="I220" s="31"/>
      <c r="J220" s="109"/>
      <c r="L220" s="121"/>
    </row>
    <row r="221" spans="1:12" s="105" customFormat="1" x14ac:dyDescent="0.35">
      <c r="A221" s="36"/>
      <c r="B221" s="127" t="s">
        <v>60</v>
      </c>
      <c r="C221" s="72" t="s">
        <v>24</v>
      </c>
      <c r="D221" s="213"/>
      <c r="E221" s="74">
        <v>37.659999999999997</v>
      </c>
      <c r="F221" s="74"/>
      <c r="G221" s="108"/>
      <c r="H221" s="108">
        <f t="shared" si="9"/>
        <v>0</v>
      </c>
      <c r="I221" s="31"/>
      <c r="J221" s="109"/>
      <c r="L221" s="121"/>
    </row>
    <row r="222" spans="1:12" s="105" customFormat="1" x14ac:dyDescent="0.35">
      <c r="A222" s="36"/>
      <c r="B222" s="127" t="s">
        <v>265</v>
      </c>
      <c r="C222" s="72" t="s">
        <v>23</v>
      </c>
      <c r="D222" s="213"/>
      <c r="E222" s="74">
        <v>7.53</v>
      </c>
      <c r="F222" s="74"/>
      <c r="G222" s="108"/>
      <c r="H222" s="108">
        <f t="shared" si="9"/>
        <v>0</v>
      </c>
      <c r="I222" s="31"/>
      <c r="J222" s="109"/>
      <c r="L222" s="121"/>
    </row>
    <row r="223" spans="1:12" s="105" customFormat="1" x14ac:dyDescent="0.35">
      <c r="A223" s="36"/>
      <c r="B223" s="127" t="s">
        <v>266</v>
      </c>
      <c r="C223" s="72" t="s">
        <v>23</v>
      </c>
      <c r="D223" s="213"/>
      <c r="E223" s="74">
        <v>44.597999999999999</v>
      </c>
      <c r="F223" s="74"/>
      <c r="G223" s="108"/>
      <c r="H223" s="108">
        <f t="shared" si="9"/>
        <v>0</v>
      </c>
      <c r="I223" s="31"/>
      <c r="J223" s="109"/>
      <c r="L223" s="121"/>
    </row>
    <row r="224" spans="1:12" s="105" customFormat="1" x14ac:dyDescent="0.35">
      <c r="A224" s="36"/>
      <c r="B224" s="127" t="s">
        <v>267</v>
      </c>
      <c r="C224" s="72" t="s">
        <v>268</v>
      </c>
      <c r="D224" s="213"/>
      <c r="E224" s="74">
        <v>518.91800000000001</v>
      </c>
      <c r="F224" s="74"/>
      <c r="G224" s="108"/>
      <c r="H224" s="108">
        <f t="shared" si="9"/>
        <v>0</v>
      </c>
      <c r="I224" s="31"/>
      <c r="J224" s="109"/>
      <c r="L224" s="121"/>
    </row>
    <row r="225" spans="1:12" s="105" customFormat="1" x14ac:dyDescent="0.35">
      <c r="A225" s="36"/>
      <c r="B225" s="127" t="s">
        <v>269</v>
      </c>
      <c r="C225" s="72" t="s">
        <v>25</v>
      </c>
      <c r="D225" s="213"/>
      <c r="E225" s="74">
        <v>3.7069999999999999</v>
      </c>
      <c r="F225" s="74"/>
      <c r="G225" s="108"/>
      <c r="H225" s="108">
        <f t="shared" si="9"/>
        <v>0</v>
      </c>
      <c r="I225" s="31"/>
      <c r="J225" s="109"/>
      <c r="L225" s="121"/>
    </row>
    <row r="226" spans="1:12" s="105" customFormat="1" x14ac:dyDescent="0.35">
      <c r="A226" s="36"/>
      <c r="B226" s="124"/>
      <c r="C226" s="72"/>
      <c r="D226" s="213"/>
      <c r="E226" s="213"/>
      <c r="F226" s="74"/>
      <c r="G226" s="108"/>
      <c r="H226" s="108">
        <f t="shared" si="9"/>
        <v>0</v>
      </c>
      <c r="I226" s="31"/>
      <c r="J226" s="109"/>
      <c r="L226" s="121"/>
    </row>
    <row r="227" spans="1:12" s="105" customFormat="1" x14ac:dyDescent="0.35">
      <c r="A227" s="35" t="s">
        <v>275</v>
      </c>
      <c r="B227" s="115" t="s">
        <v>276</v>
      </c>
      <c r="C227" s="72"/>
      <c r="D227" s="213"/>
      <c r="E227" s="213"/>
      <c r="F227" s="74"/>
      <c r="G227" s="108"/>
      <c r="H227" s="108">
        <f t="shared" si="9"/>
        <v>0</v>
      </c>
      <c r="I227" s="31"/>
      <c r="J227" s="109"/>
      <c r="L227" s="121"/>
    </row>
    <row r="228" spans="1:12" s="105" customFormat="1" ht="26" x14ac:dyDescent="0.35">
      <c r="A228" s="36"/>
      <c r="B228" s="117" t="s">
        <v>277</v>
      </c>
      <c r="C228" s="72" t="s">
        <v>23</v>
      </c>
      <c r="D228" s="213"/>
      <c r="E228" s="74">
        <v>46.78</v>
      </c>
      <c r="F228" s="74"/>
      <c r="G228" s="108"/>
      <c r="H228" s="108">
        <f t="shared" si="9"/>
        <v>0</v>
      </c>
      <c r="I228" s="31"/>
      <c r="J228" s="109"/>
      <c r="L228" s="121"/>
    </row>
    <row r="229" spans="1:12" s="105" customFormat="1" x14ac:dyDescent="0.35">
      <c r="A229" s="36"/>
      <c r="B229" s="117" t="s">
        <v>278</v>
      </c>
      <c r="C229" s="72" t="s">
        <v>23</v>
      </c>
      <c r="D229" s="213"/>
      <c r="E229" s="74">
        <v>46.78</v>
      </c>
      <c r="F229" s="74"/>
      <c r="G229" s="108"/>
      <c r="H229" s="108">
        <f t="shared" si="9"/>
        <v>0</v>
      </c>
      <c r="I229" s="31"/>
      <c r="J229" s="109"/>
      <c r="L229" s="121"/>
    </row>
    <row r="230" spans="1:12" s="105" customFormat="1" x14ac:dyDescent="0.35">
      <c r="A230" s="36"/>
      <c r="B230" s="117" t="s">
        <v>279</v>
      </c>
      <c r="C230" s="72" t="s">
        <v>23</v>
      </c>
      <c r="D230" s="213"/>
      <c r="E230" s="74">
        <v>46.78</v>
      </c>
      <c r="F230" s="74"/>
      <c r="G230" s="108"/>
      <c r="H230" s="108">
        <f t="shared" si="9"/>
        <v>0</v>
      </c>
      <c r="I230" s="31"/>
      <c r="J230" s="109"/>
      <c r="L230" s="121"/>
    </row>
    <row r="231" spans="1:12" s="105" customFormat="1" x14ac:dyDescent="0.35">
      <c r="A231" s="36"/>
      <c r="B231" s="117" t="s">
        <v>280</v>
      </c>
      <c r="C231" s="72" t="s">
        <v>23</v>
      </c>
      <c r="D231" s="213"/>
      <c r="E231" s="74">
        <v>46.78</v>
      </c>
      <c r="F231" s="74"/>
      <c r="G231" s="108"/>
      <c r="H231" s="108">
        <f t="shared" si="9"/>
        <v>0</v>
      </c>
      <c r="I231" s="31"/>
      <c r="J231" s="109"/>
      <c r="L231" s="121"/>
    </row>
    <row r="232" spans="1:12" s="105" customFormat="1" x14ac:dyDescent="0.35">
      <c r="A232" s="36"/>
      <c r="B232" s="117" t="s">
        <v>272</v>
      </c>
      <c r="C232" s="72" t="s">
        <v>268</v>
      </c>
      <c r="D232" s="213"/>
      <c r="E232" s="74">
        <v>467.8</v>
      </c>
      <c r="F232" s="74"/>
      <c r="G232" s="108"/>
      <c r="H232" s="108">
        <f t="shared" si="9"/>
        <v>0</v>
      </c>
      <c r="I232" s="31"/>
      <c r="J232" s="109"/>
      <c r="L232" s="121"/>
    </row>
    <row r="233" spans="1:12" s="105" customFormat="1" x14ac:dyDescent="0.35">
      <c r="A233" s="36"/>
      <c r="B233" s="117" t="s">
        <v>267</v>
      </c>
      <c r="C233" s="72" t="s">
        <v>268</v>
      </c>
      <c r="D233" s="213"/>
      <c r="E233" s="74">
        <v>93.56</v>
      </c>
      <c r="F233" s="74"/>
      <c r="G233" s="108"/>
      <c r="H233" s="108">
        <f t="shared" si="9"/>
        <v>0</v>
      </c>
      <c r="I233" s="31"/>
      <c r="J233" s="109"/>
      <c r="L233" s="121"/>
    </row>
    <row r="234" spans="1:12" s="105" customFormat="1" x14ac:dyDescent="0.35">
      <c r="A234" s="36"/>
      <c r="B234" s="117" t="s">
        <v>269</v>
      </c>
      <c r="C234" s="72" t="s">
        <v>25</v>
      </c>
      <c r="D234" s="213"/>
      <c r="E234" s="74">
        <v>9.3559999999999999</v>
      </c>
      <c r="F234" s="74"/>
      <c r="G234" s="108"/>
      <c r="H234" s="108">
        <f t="shared" si="9"/>
        <v>0</v>
      </c>
      <c r="I234" s="31"/>
      <c r="J234" s="109"/>
      <c r="L234" s="121"/>
    </row>
    <row r="235" spans="1:12" s="105" customFormat="1" x14ac:dyDescent="0.35">
      <c r="A235" s="36"/>
      <c r="B235" s="127" t="s">
        <v>281</v>
      </c>
      <c r="C235" s="72" t="s">
        <v>23</v>
      </c>
      <c r="D235" s="213"/>
      <c r="E235" s="74">
        <v>2.23</v>
      </c>
      <c r="F235" s="74"/>
      <c r="G235" s="108"/>
      <c r="H235" s="108">
        <f t="shared" si="9"/>
        <v>0</v>
      </c>
      <c r="I235" s="31"/>
      <c r="J235" s="109"/>
      <c r="L235" s="121"/>
    </row>
    <row r="236" spans="1:12" s="105" customFormat="1" x14ac:dyDescent="0.35">
      <c r="A236" s="36"/>
      <c r="B236" s="127" t="s">
        <v>282</v>
      </c>
      <c r="C236" s="72" t="s">
        <v>23</v>
      </c>
      <c r="D236" s="213"/>
      <c r="E236" s="74">
        <v>44.55</v>
      </c>
      <c r="F236" s="74"/>
      <c r="G236" s="108"/>
      <c r="H236" s="108">
        <f t="shared" si="9"/>
        <v>0</v>
      </c>
      <c r="I236" s="31"/>
      <c r="J236" s="109"/>
      <c r="L236" s="121"/>
    </row>
    <row r="237" spans="1:12" s="105" customFormat="1" x14ac:dyDescent="0.35">
      <c r="A237" s="36"/>
      <c r="B237" s="117" t="s">
        <v>283</v>
      </c>
      <c r="C237" s="72" t="s">
        <v>22</v>
      </c>
      <c r="D237" s="213"/>
      <c r="E237" s="74">
        <v>1</v>
      </c>
      <c r="F237" s="74"/>
      <c r="G237" s="108"/>
      <c r="H237" s="108">
        <f t="shared" si="9"/>
        <v>0</v>
      </c>
      <c r="I237" s="31"/>
      <c r="J237" s="109"/>
      <c r="L237" s="121"/>
    </row>
    <row r="238" spans="1:12" s="105" customFormat="1" x14ac:dyDescent="0.35">
      <c r="A238" s="35"/>
      <c r="B238" s="124"/>
      <c r="C238" s="72"/>
      <c r="D238" s="213"/>
      <c r="E238" s="213"/>
      <c r="F238" s="74"/>
      <c r="G238" s="108"/>
      <c r="H238" s="108">
        <f t="shared" si="9"/>
        <v>0</v>
      </c>
      <c r="I238" s="202"/>
      <c r="J238" s="114"/>
    </row>
    <row r="239" spans="1:12" s="105" customFormat="1" x14ac:dyDescent="0.35">
      <c r="A239" s="211" t="s">
        <v>284</v>
      </c>
      <c r="B239" s="212" t="s">
        <v>285</v>
      </c>
      <c r="C239" s="211"/>
      <c r="D239" s="213"/>
      <c r="E239" s="211"/>
      <c r="F239" s="211"/>
      <c r="G239" s="211"/>
      <c r="H239" s="211"/>
      <c r="I239" s="202"/>
      <c r="J239" s="32">
        <f>SUM(H240:H252)</f>
        <v>0</v>
      </c>
    </row>
    <row r="240" spans="1:12" s="105" customFormat="1" x14ac:dyDescent="0.35">
      <c r="A240" s="35" t="s">
        <v>286</v>
      </c>
      <c r="B240" s="115" t="s">
        <v>287</v>
      </c>
      <c r="C240" s="72"/>
      <c r="D240" s="213"/>
      <c r="E240" s="213"/>
      <c r="F240" s="74"/>
      <c r="G240" s="108"/>
      <c r="H240" s="108">
        <f t="shared" ref="H240:H252" si="10">F240*G240</f>
        <v>0</v>
      </c>
      <c r="I240" s="31"/>
      <c r="J240" s="109"/>
    </row>
    <row r="241" spans="1:12" s="105" customFormat="1" x14ac:dyDescent="0.35">
      <c r="A241" s="36"/>
      <c r="B241" s="127" t="s">
        <v>288</v>
      </c>
      <c r="C241" s="72" t="s">
        <v>23</v>
      </c>
      <c r="D241" s="213"/>
      <c r="E241" s="74">
        <v>7.3739999999999997</v>
      </c>
      <c r="F241" s="74"/>
      <c r="G241" s="108"/>
      <c r="H241" s="108">
        <f t="shared" si="10"/>
        <v>0</v>
      </c>
      <c r="I241" s="31"/>
      <c r="J241" s="109"/>
      <c r="L241" s="121"/>
    </row>
    <row r="242" spans="1:12" s="105" customFormat="1" x14ac:dyDescent="0.35">
      <c r="A242" s="36"/>
      <c r="B242" s="127" t="s">
        <v>267</v>
      </c>
      <c r="C242" s="72" t="s">
        <v>268</v>
      </c>
      <c r="D242" s="213"/>
      <c r="E242" s="74">
        <v>59.53</v>
      </c>
      <c r="F242" s="74"/>
      <c r="G242" s="108"/>
      <c r="H242" s="108">
        <f t="shared" si="10"/>
        <v>0</v>
      </c>
      <c r="I242" s="31"/>
      <c r="J242" s="109"/>
      <c r="L242" s="121"/>
    </row>
    <row r="243" spans="1:12" s="105" customFormat="1" x14ac:dyDescent="0.35">
      <c r="A243" s="36"/>
      <c r="B243" s="127" t="s">
        <v>269</v>
      </c>
      <c r="C243" s="72" t="s">
        <v>25</v>
      </c>
      <c r="D243" s="213"/>
      <c r="E243" s="74">
        <v>0.42499999999999999</v>
      </c>
      <c r="F243" s="74"/>
      <c r="G243" s="108"/>
      <c r="H243" s="108">
        <f t="shared" si="10"/>
        <v>0</v>
      </c>
      <c r="I243" s="31"/>
      <c r="J243" s="109"/>
      <c r="L243" s="121"/>
    </row>
    <row r="244" spans="1:12" s="105" customFormat="1" x14ac:dyDescent="0.35">
      <c r="A244" s="35"/>
      <c r="B244" s="127"/>
      <c r="C244" s="72"/>
      <c r="D244" s="213"/>
      <c r="E244" s="213"/>
      <c r="F244" s="74"/>
      <c r="G244" s="108"/>
      <c r="H244" s="108">
        <f t="shared" si="10"/>
        <v>0</v>
      </c>
      <c r="I244" s="31"/>
      <c r="J244" s="109"/>
    </row>
    <row r="245" spans="1:12" s="105" customFormat="1" x14ac:dyDescent="0.35">
      <c r="A245" s="35" t="s">
        <v>289</v>
      </c>
      <c r="B245" s="115" t="s">
        <v>290</v>
      </c>
      <c r="C245" s="72"/>
      <c r="D245" s="213"/>
      <c r="E245" s="213"/>
      <c r="F245" s="74"/>
      <c r="G245" s="108"/>
      <c r="H245" s="108">
        <f t="shared" si="10"/>
        <v>0</v>
      </c>
      <c r="I245" s="31"/>
      <c r="J245" s="109"/>
      <c r="L245" s="121"/>
    </row>
    <row r="246" spans="1:12" s="105" customFormat="1" x14ac:dyDescent="0.35">
      <c r="A246" s="36"/>
      <c r="B246" s="128" t="s">
        <v>291</v>
      </c>
      <c r="C246" s="72"/>
      <c r="D246" s="213"/>
      <c r="E246" s="213"/>
      <c r="F246" s="74"/>
      <c r="G246" s="108"/>
      <c r="H246" s="108">
        <f t="shared" si="10"/>
        <v>0</v>
      </c>
      <c r="I246" s="31"/>
      <c r="J246" s="109"/>
      <c r="L246" s="121"/>
    </row>
    <row r="247" spans="1:12" s="105" customFormat="1" x14ac:dyDescent="0.35">
      <c r="A247" s="35"/>
      <c r="B247" s="125" t="s">
        <v>292</v>
      </c>
      <c r="C247" s="72" t="s">
        <v>23</v>
      </c>
      <c r="D247" s="213"/>
      <c r="E247" s="74">
        <v>78.805999999999997</v>
      </c>
      <c r="F247" s="74"/>
      <c r="G247" s="108"/>
      <c r="H247" s="108">
        <f t="shared" si="10"/>
        <v>0</v>
      </c>
      <c r="I247" s="31"/>
      <c r="J247" s="109"/>
    </row>
    <row r="248" spans="1:12" s="105" customFormat="1" x14ac:dyDescent="0.35">
      <c r="A248" s="35"/>
      <c r="B248" s="125" t="s">
        <v>293</v>
      </c>
      <c r="C248" s="72" t="s">
        <v>23</v>
      </c>
      <c r="D248" s="213"/>
      <c r="E248" s="74">
        <v>108.21599999999999</v>
      </c>
      <c r="F248" s="74"/>
      <c r="G248" s="108"/>
      <c r="H248" s="108">
        <f t="shared" si="10"/>
        <v>0</v>
      </c>
      <c r="I248" s="31"/>
      <c r="J248" s="109"/>
    </row>
    <row r="249" spans="1:12" s="105" customFormat="1" x14ac:dyDescent="0.35">
      <c r="A249" s="35"/>
      <c r="B249" s="128" t="s">
        <v>294</v>
      </c>
      <c r="C249" s="72"/>
      <c r="D249" s="213"/>
      <c r="E249" s="213"/>
      <c r="F249" s="74"/>
      <c r="G249" s="108"/>
      <c r="H249" s="108">
        <f t="shared" si="10"/>
        <v>0</v>
      </c>
      <c r="I249" s="31"/>
      <c r="J249" s="109"/>
    </row>
    <row r="250" spans="1:12" s="105" customFormat="1" x14ac:dyDescent="0.35">
      <c r="A250" s="36"/>
      <c r="B250" s="125" t="s">
        <v>292</v>
      </c>
      <c r="C250" s="72" t="s">
        <v>23</v>
      </c>
      <c r="D250" s="213"/>
      <c r="E250" s="74">
        <v>4.8499999999999996</v>
      </c>
      <c r="F250" s="74"/>
      <c r="G250" s="108"/>
      <c r="H250" s="108">
        <f t="shared" si="10"/>
        <v>0</v>
      </c>
      <c r="I250" s="31"/>
      <c r="J250" s="109"/>
      <c r="L250" s="106"/>
    </row>
    <row r="251" spans="1:12" s="105" customFormat="1" x14ac:dyDescent="0.35">
      <c r="A251" s="36"/>
      <c r="B251" s="125" t="s">
        <v>295</v>
      </c>
      <c r="C251" s="72" t="s">
        <v>23</v>
      </c>
      <c r="D251" s="213"/>
      <c r="E251" s="74">
        <v>79.25</v>
      </c>
      <c r="F251" s="74"/>
      <c r="G251" s="108"/>
      <c r="H251" s="108">
        <f t="shared" si="10"/>
        <v>0</v>
      </c>
      <c r="I251" s="31"/>
      <c r="J251" s="109"/>
      <c r="L251" s="106"/>
    </row>
    <row r="252" spans="1:12" s="105" customFormat="1" x14ac:dyDescent="0.35">
      <c r="A252" s="35"/>
      <c r="B252" s="124"/>
      <c r="C252" s="72"/>
      <c r="D252" s="213"/>
      <c r="E252" s="213"/>
      <c r="F252" s="74"/>
      <c r="G252" s="108"/>
      <c r="H252" s="108">
        <f t="shared" si="10"/>
        <v>0</v>
      </c>
      <c r="I252" s="202"/>
      <c r="J252" s="114"/>
    </row>
    <row r="253" spans="1:12" s="105" customFormat="1" x14ac:dyDescent="0.35">
      <c r="A253" s="211" t="s">
        <v>296</v>
      </c>
      <c r="B253" s="212" t="s">
        <v>297</v>
      </c>
      <c r="C253" s="211"/>
      <c r="D253" s="213"/>
      <c r="E253" s="211"/>
      <c r="F253" s="211"/>
      <c r="G253" s="211"/>
      <c r="H253" s="211"/>
      <c r="I253" s="202"/>
      <c r="J253" s="32">
        <f>SUM(H254:H257)</f>
        <v>0</v>
      </c>
    </row>
    <row r="254" spans="1:12" s="105" customFormat="1" x14ac:dyDescent="0.35">
      <c r="A254" s="35" t="s">
        <v>298</v>
      </c>
      <c r="B254" s="115" t="s">
        <v>299</v>
      </c>
      <c r="C254" s="72" t="s">
        <v>21</v>
      </c>
      <c r="D254" s="213"/>
      <c r="E254" s="74">
        <v>1</v>
      </c>
      <c r="F254" s="74"/>
      <c r="G254" s="108"/>
      <c r="H254" s="108">
        <f>F254*G254</f>
        <v>0</v>
      </c>
      <c r="I254" s="31"/>
      <c r="J254" s="109"/>
    </row>
    <row r="255" spans="1:12" s="105" customFormat="1" x14ac:dyDescent="0.35">
      <c r="A255" s="35"/>
      <c r="B255" s="127"/>
      <c r="C255" s="72"/>
      <c r="D255" s="213"/>
      <c r="E255" s="213"/>
      <c r="F255" s="74"/>
      <c r="G255" s="108"/>
      <c r="H255" s="108">
        <f t="shared" ref="H255:H257" si="11">F255*G255</f>
        <v>0</v>
      </c>
      <c r="I255" s="31"/>
      <c r="J255" s="109"/>
    </row>
    <row r="256" spans="1:12" s="105" customFormat="1" x14ac:dyDescent="0.35">
      <c r="A256" s="35" t="s">
        <v>300</v>
      </c>
      <c r="B256" s="115" t="s">
        <v>150</v>
      </c>
      <c r="C256" s="72" t="s">
        <v>22</v>
      </c>
      <c r="D256" s="213"/>
      <c r="E256" s="74">
        <v>3</v>
      </c>
      <c r="F256" s="74"/>
      <c r="G256" s="108"/>
      <c r="H256" s="108">
        <f t="shared" si="11"/>
        <v>0</v>
      </c>
      <c r="I256" s="31"/>
      <c r="J256" s="109"/>
    </row>
    <row r="257" spans="1:12" s="105" customFormat="1" x14ac:dyDescent="0.35">
      <c r="A257" s="35"/>
      <c r="B257" s="124"/>
      <c r="C257" s="72"/>
      <c r="D257" s="213"/>
      <c r="E257" s="213"/>
      <c r="F257" s="74"/>
      <c r="G257" s="108"/>
      <c r="H257" s="108">
        <f t="shared" si="11"/>
        <v>0</v>
      </c>
      <c r="I257" s="202"/>
      <c r="J257" s="114"/>
    </row>
    <row r="258" spans="1:12" s="105" customFormat="1" x14ac:dyDescent="0.35">
      <c r="A258" s="211" t="s">
        <v>301</v>
      </c>
      <c r="B258" s="212" t="s">
        <v>302</v>
      </c>
      <c r="C258" s="211"/>
      <c r="D258" s="213"/>
      <c r="E258" s="211"/>
      <c r="F258" s="211"/>
      <c r="G258" s="211"/>
      <c r="H258" s="211"/>
      <c r="I258" s="202"/>
      <c r="J258" s="32">
        <f>SUM(H259:H287)</f>
        <v>0</v>
      </c>
    </row>
    <row r="259" spans="1:12" s="105" customFormat="1" x14ac:dyDescent="0.35">
      <c r="A259" s="35" t="s">
        <v>303</v>
      </c>
      <c r="B259" s="115" t="s">
        <v>304</v>
      </c>
      <c r="C259" s="72" t="s">
        <v>21</v>
      </c>
      <c r="D259" s="213"/>
      <c r="E259" s="74">
        <v>1</v>
      </c>
      <c r="F259" s="74"/>
      <c r="G259" s="108"/>
      <c r="H259" s="108">
        <f>F259*G259</f>
        <v>0</v>
      </c>
      <c r="I259" s="31"/>
      <c r="J259" s="129"/>
    </row>
    <row r="260" spans="1:12" s="105" customFormat="1" x14ac:dyDescent="0.35">
      <c r="A260" s="35"/>
      <c r="B260" s="126"/>
      <c r="C260" s="72"/>
      <c r="D260" s="213"/>
      <c r="E260" s="213"/>
      <c r="F260" s="74"/>
      <c r="G260" s="108"/>
      <c r="H260" s="108">
        <f t="shared" ref="H260:H287" si="12">F260*G260</f>
        <v>0</v>
      </c>
      <c r="I260" s="31"/>
      <c r="J260" s="109"/>
    </row>
    <row r="261" spans="1:12" s="105" customFormat="1" x14ac:dyDescent="0.35">
      <c r="A261" s="35" t="s">
        <v>305</v>
      </c>
      <c r="B261" s="115" t="s">
        <v>306</v>
      </c>
      <c r="C261" s="72" t="s">
        <v>21</v>
      </c>
      <c r="D261" s="213"/>
      <c r="E261" s="74">
        <v>1</v>
      </c>
      <c r="F261" s="74"/>
      <c r="G261" s="108"/>
      <c r="H261" s="108">
        <f t="shared" si="12"/>
        <v>0</v>
      </c>
      <c r="I261" s="31"/>
      <c r="J261" s="109"/>
    </row>
    <row r="262" spans="1:12" s="105" customFormat="1" x14ac:dyDescent="0.35">
      <c r="A262" s="36"/>
      <c r="B262" s="124"/>
      <c r="C262" s="72"/>
      <c r="D262" s="213"/>
      <c r="E262" s="213"/>
      <c r="F262" s="74"/>
      <c r="G262" s="108"/>
      <c r="H262" s="108">
        <f t="shared" si="12"/>
        <v>0</v>
      </c>
      <c r="I262" s="31"/>
      <c r="J262" s="109"/>
      <c r="L262" s="121"/>
    </row>
    <row r="263" spans="1:12" s="105" customFormat="1" x14ac:dyDescent="0.35">
      <c r="A263" s="35" t="s">
        <v>307</v>
      </c>
      <c r="B263" s="115" t="s">
        <v>308</v>
      </c>
      <c r="C263" s="72"/>
      <c r="D263" s="213"/>
      <c r="E263" s="213"/>
      <c r="F263" s="74"/>
      <c r="G263" s="108"/>
      <c r="H263" s="108">
        <f t="shared" si="12"/>
        <v>0</v>
      </c>
      <c r="I263" s="31"/>
      <c r="J263" s="109"/>
      <c r="L263" s="106"/>
    </row>
    <row r="264" spans="1:12" s="105" customFormat="1" x14ac:dyDescent="0.35">
      <c r="A264" s="36"/>
      <c r="B264" s="127" t="s">
        <v>309</v>
      </c>
      <c r="C264" s="72" t="s">
        <v>24</v>
      </c>
      <c r="D264" s="213"/>
      <c r="E264" s="74">
        <v>46.2</v>
      </c>
      <c r="F264" s="74"/>
      <c r="G264" s="108"/>
      <c r="H264" s="108">
        <f t="shared" si="12"/>
        <v>0</v>
      </c>
      <c r="I264" s="31"/>
      <c r="J264" s="109"/>
      <c r="L264" s="121"/>
    </row>
    <row r="265" spans="1:12" s="105" customFormat="1" x14ac:dyDescent="0.35">
      <c r="A265" s="35"/>
      <c r="B265" s="127" t="s">
        <v>310</v>
      </c>
      <c r="C265" s="72" t="s">
        <v>24</v>
      </c>
      <c r="D265" s="213"/>
      <c r="E265" s="74">
        <v>12.5</v>
      </c>
      <c r="F265" s="74"/>
      <c r="G265" s="108"/>
      <c r="H265" s="108">
        <f t="shared" si="12"/>
        <v>0</v>
      </c>
      <c r="I265" s="31"/>
      <c r="J265" s="109"/>
    </row>
    <row r="266" spans="1:12" s="105" customFormat="1" x14ac:dyDescent="0.35">
      <c r="A266" s="35"/>
      <c r="B266" s="127" t="s">
        <v>311</v>
      </c>
      <c r="C266" s="72" t="s">
        <v>21</v>
      </c>
      <c r="D266" s="213"/>
      <c r="E266" s="74">
        <v>1</v>
      </c>
      <c r="F266" s="74"/>
      <c r="G266" s="108"/>
      <c r="H266" s="108">
        <f t="shared" si="12"/>
        <v>0</v>
      </c>
      <c r="I266" s="31"/>
      <c r="J266" s="109"/>
    </row>
    <row r="267" spans="1:12" s="105" customFormat="1" x14ac:dyDescent="0.35">
      <c r="A267" s="35"/>
      <c r="B267" s="127"/>
      <c r="C267" s="72"/>
      <c r="D267" s="213"/>
      <c r="E267" s="74"/>
      <c r="F267" s="74"/>
      <c r="G267" s="108"/>
      <c r="H267" s="108">
        <f t="shared" si="12"/>
        <v>0</v>
      </c>
      <c r="I267" s="31"/>
      <c r="J267" s="109"/>
    </row>
    <row r="268" spans="1:12" s="105" customFormat="1" x14ac:dyDescent="0.35">
      <c r="A268" s="35" t="s">
        <v>312</v>
      </c>
      <c r="B268" s="115" t="s">
        <v>313</v>
      </c>
      <c r="C268" s="72"/>
      <c r="D268" s="213"/>
      <c r="E268" s="213"/>
      <c r="F268" s="74"/>
      <c r="G268" s="108"/>
      <c r="H268" s="108">
        <f t="shared" si="12"/>
        <v>0</v>
      </c>
      <c r="I268" s="31"/>
      <c r="J268" s="109"/>
    </row>
    <row r="269" spans="1:12" s="105" customFormat="1" x14ac:dyDescent="0.35">
      <c r="A269" s="36"/>
      <c r="B269" s="118" t="s">
        <v>314</v>
      </c>
      <c r="C269" s="72" t="s">
        <v>23</v>
      </c>
      <c r="D269" s="213"/>
      <c r="E269" s="74">
        <v>335.46</v>
      </c>
      <c r="F269" s="74"/>
      <c r="G269" s="108"/>
      <c r="H269" s="108">
        <f t="shared" si="12"/>
        <v>0</v>
      </c>
      <c r="I269" s="31"/>
      <c r="J269" s="109"/>
    </row>
    <row r="270" spans="1:12" s="105" customFormat="1" x14ac:dyDescent="0.35">
      <c r="A270" s="35"/>
      <c r="B270" s="127"/>
      <c r="C270" s="72"/>
      <c r="D270" s="213"/>
      <c r="E270" s="213"/>
      <c r="F270" s="74"/>
      <c r="G270" s="108"/>
      <c r="H270" s="108">
        <f t="shared" si="12"/>
        <v>0</v>
      </c>
      <c r="I270" s="31"/>
      <c r="J270" s="109"/>
    </row>
    <row r="271" spans="1:12" s="105" customFormat="1" x14ac:dyDescent="0.35">
      <c r="A271" s="36"/>
      <c r="B271" s="118" t="s">
        <v>315</v>
      </c>
      <c r="C271" s="72" t="s">
        <v>21</v>
      </c>
      <c r="D271" s="213"/>
      <c r="E271" s="74">
        <v>1</v>
      </c>
      <c r="F271" s="74"/>
      <c r="G271" s="108"/>
      <c r="H271" s="108">
        <f t="shared" si="12"/>
        <v>0</v>
      </c>
      <c r="I271" s="31"/>
      <c r="J271" s="109"/>
    </row>
    <row r="272" spans="1:12" s="105" customFormat="1" x14ac:dyDescent="0.35">
      <c r="A272" s="35"/>
      <c r="B272" s="127"/>
      <c r="C272" s="72"/>
      <c r="D272" s="213"/>
      <c r="E272" s="213"/>
      <c r="F272" s="74"/>
      <c r="G272" s="108"/>
      <c r="H272" s="108">
        <f t="shared" si="12"/>
        <v>0</v>
      </c>
      <c r="I272" s="31"/>
      <c r="J272" s="109"/>
    </row>
    <row r="273" spans="1:11" s="105" customFormat="1" x14ac:dyDescent="0.35">
      <c r="A273" s="35" t="s">
        <v>316</v>
      </c>
      <c r="B273" s="115" t="s">
        <v>317</v>
      </c>
      <c r="C273" s="72" t="s">
        <v>21</v>
      </c>
      <c r="D273" s="213"/>
      <c r="E273" s="74">
        <v>1</v>
      </c>
      <c r="F273" s="74"/>
      <c r="G273" s="108"/>
      <c r="H273" s="108">
        <f t="shared" si="12"/>
        <v>0</v>
      </c>
      <c r="I273" s="31"/>
      <c r="J273" s="109"/>
    </row>
    <row r="274" spans="1:11" s="105" customFormat="1" x14ac:dyDescent="0.35">
      <c r="A274" s="35"/>
      <c r="B274" s="127"/>
      <c r="C274" s="72"/>
      <c r="D274" s="213"/>
      <c r="E274" s="213"/>
      <c r="F274" s="74"/>
      <c r="G274" s="108"/>
      <c r="H274" s="108">
        <f t="shared" si="12"/>
        <v>0</v>
      </c>
      <c r="I274" s="31"/>
      <c r="J274" s="109"/>
    </row>
    <row r="275" spans="1:11" s="105" customFormat="1" x14ac:dyDescent="0.35">
      <c r="A275" s="35" t="s">
        <v>318</v>
      </c>
      <c r="B275" s="115" t="s">
        <v>319</v>
      </c>
      <c r="C275" s="72"/>
      <c r="D275" s="213"/>
      <c r="E275" s="213"/>
      <c r="F275" s="74"/>
      <c r="G275" s="108"/>
      <c r="H275" s="108">
        <f t="shared" si="12"/>
        <v>0</v>
      </c>
      <c r="I275" s="31"/>
      <c r="J275" s="109"/>
    </row>
    <row r="276" spans="1:11" s="105" customFormat="1" x14ac:dyDescent="0.35">
      <c r="A276" s="35"/>
      <c r="B276" s="127" t="s">
        <v>320</v>
      </c>
      <c r="C276" s="72"/>
      <c r="D276" s="213"/>
      <c r="E276" s="74"/>
      <c r="F276" s="74"/>
      <c r="G276" s="108"/>
      <c r="H276" s="108">
        <f t="shared" si="12"/>
        <v>0</v>
      </c>
      <c r="I276" s="31"/>
      <c r="J276" s="109"/>
    </row>
    <row r="277" spans="1:11" s="105" customFormat="1" x14ac:dyDescent="0.35">
      <c r="A277" s="35"/>
      <c r="B277" s="125" t="s">
        <v>321</v>
      </c>
      <c r="C277" s="72" t="s">
        <v>23</v>
      </c>
      <c r="D277" s="213"/>
      <c r="E277" s="74">
        <v>73.849999999999994</v>
      </c>
      <c r="F277" s="74"/>
      <c r="G277" s="108"/>
      <c r="H277" s="108">
        <f t="shared" si="12"/>
        <v>0</v>
      </c>
      <c r="I277" s="31"/>
      <c r="J277" s="109"/>
    </row>
    <row r="278" spans="1:11" s="105" customFormat="1" ht="26" x14ac:dyDescent="0.35">
      <c r="A278" s="35"/>
      <c r="B278" s="125" t="s">
        <v>322</v>
      </c>
      <c r="C278" s="72" t="s">
        <v>23</v>
      </c>
      <c r="D278" s="213"/>
      <c r="E278" s="74">
        <v>10.76</v>
      </c>
      <c r="F278" s="74"/>
      <c r="G278" s="108"/>
      <c r="H278" s="108">
        <f t="shared" si="12"/>
        <v>0</v>
      </c>
      <c r="I278" s="31"/>
      <c r="J278" s="109"/>
    </row>
    <row r="279" spans="1:11" s="105" customFormat="1" x14ac:dyDescent="0.35">
      <c r="A279" s="35"/>
      <c r="B279" s="127" t="s">
        <v>323</v>
      </c>
      <c r="C279" s="72"/>
      <c r="D279" s="213"/>
      <c r="E279" s="74"/>
      <c r="F279" s="74"/>
      <c r="G279" s="108"/>
      <c r="H279" s="108">
        <f t="shared" si="12"/>
        <v>0</v>
      </c>
      <c r="I279" s="31"/>
      <c r="J279" s="109"/>
    </row>
    <row r="280" spans="1:11" s="105" customFormat="1" x14ac:dyDescent="0.35">
      <c r="A280" s="35"/>
      <c r="B280" s="125" t="s">
        <v>321</v>
      </c>
      <c r="C280" s="72" t="s">
        <v>23</v>
      </c>
      <c r="D280" s="213"/>
      <c r="E280" s="74">
        <v>541.97</v>
      </c>
      <c r="F280" s="74"/>
      <c r="G280" s="108"/>
      <c r="H280" s="108">
        <f t="shared" si="12"/>
        <v>0</v>
      </c>
      <c r="I280" s="31"/>
      <c r="J280" s="109"/>
    </row>
    <row r="281" spans="1:11" s="105" customFormat="1" ht="26" x14ac:dyDescent="0.35">
      <c r="A281" s="35"/>
      <c r="B281" s="125" t="s">
        <v>322</v>
      </c>
      <c r="C281" s="72" t="s">
        <v>24</v>
      </c>
      <c r="D281" s="213"/>
      <c r="E281" s="74">
        <v>877.7</v>
      </c>
      <c r="F281" s="74"/>
      <c r="G281" s="108"/>
      <c r="H281" s="108">
        <f t="shared" si="12"/>
        <v>0</v>
      </c>
      <c r="I281" s="31"/>
      <c r="J281" s="109"/>
    </row>
    <row r="282" spans="1:11" s="105" customFormat="1" x14ac:dyDescent="0.35">
      <c r="A282" s="35"/>
      <c r="B282" s="127"/>
      <c r="C282" s="72"/>
      <c r="D282" s="213"/>
      <c r="E282" s="213"/>
      <c r="F282" s="74"/>
      <c r="G282" s="108"/>
      <c r="H282" s="108">
        <f t="shared" si="12"/>
        <v>0</v>
      </c>
      <c r="I282" s="31"/>
      <c r="J282" s="109"/>
    </row>
    <row r="283" spans="1:11" s="105" customFormat="1" x14ac:dyDescent="0.35">
      <c r="A283" s="35" t="s">
        <v>324</v>
      </c>
      <c r="B283" s="115" t="s">
        <v>325</v>
      </c>
      <c r="C283" s="72"/>
      <c r="D283" s="213"/>
      <c r="E283" s="213"/>
      <c r="F283" s="74"/>
      <c r="G283" s="108"/>
      <c r="H283" s="108">
        <f t="shared" si="12"/>
        <v>0</v>
      </c>
      <c r="I283" s="31"/>
      <c r="J283" s="109"/>
    </row>
    <row r="284" spans="1:11" s="105" customFormat="1" x14ac:dyDescent="0.35">
      <c r="A284" s="35"/>
      <c r="B284" s="127" t="s">
        <v>326</v>
      </c>
      <c r="C284" s="72" t="s">
        <v>24</v>
      </c>
      <c r="D284" s="213"/>
      <c r="E284" s="74">
        <v>11.263999999999999</v>
      </c>
      <c r="F284" s="74"/>
      <c r="G284" s="108"/>
      <c r="H284" s="108">
        <f t="shared" si="12"/>
        <v>0</v>
      </c>
      <c r="I284" s="31"/>
      <c r="J284" s="109"/>
      <c r="K284" s="105" t="s">
        <v>327</v>
      </c>
    </row>
    <row r="285" spans="1:11" s="105" customFormat="1" x14ac:dyDescent="0.35">
      <c r="A285" s="35"/>
      <c r="B285" s="127" t="s">
        <v>328</v>
      </c>
      <c r="C285" s="72" t="s">
        <v>24</v>
      </c>
      <c r="D285" s="213"/>
      <c r="E285" s="74">
        <v>11.8</v>
      </c>
      <c r="F285" s="74"/>
      <c r="G285" s="108"/>
      <c r="H285" s="108">
        <f t="shared" si="12"/>
        <v>0</v>
      </c>
      <c r="I285" s="31"/>
      <c r="J285" s="109"/>
    </row>
    <row r="286" spans="1:11" s="105" customFormat="1" x14ac:dyDescent="0.35">
      <c r="A286" s="35"/>
      <c r="B286" s="127" t="s">
        <v>329</v>
      </c>
      <c r="C286" s="72" t="s">
        <v>23</v>
      </c>
      <c r="D286" s="213"/>
      <c r="E286" s="74">
        <v>273.66000000000003</v>
      </c>
      <c r="F286" s="74"/>
      <c r="G286" s="108"/>
      <c r="H286" s="108">
        <f t="shared" si="12"/>
        <v>0</v>
      </c>
      <c r="I286" s="31"/>
      <c r="J286" s="109"/>
    </row>
    <row r="287" spans="1:11" s="105" customFormat="1" x14ac:dyDescent="0.35">
      <c r="A287" s="28"/>
      <c r="B287" s="29"/>
      <c r="C287" s="30"/>
      <c r="D287" s="73"/>
      <c r="E287" s="73"/>
      <c r="F287" s="33"/>
      <c r="G287" s="34"/>
      <c r="H287" s="204">
        <f t="shared" si="12"/>
        <v>0</v>
      </c>
      <c r="I287" s="10"/>
      <c r="J287" s="130"/>
    </row>
    <row r="288" spans="1:11" s="105" customFormat="1" x14ac:dyDescent="0.35">
      <c r="A288" s="11"/>
      <c r="B288" s="12"/>
      <c r="C288" s="13"/>
      <c r="D288" s="15"/>
      <c r="E288" s="15"/>
      <c r="F288" s="14"/>
      <c r="G288" s="15"/>
      <c r="H288" s="15"/>
      <c r="I288" s="15"/>
      <c r="J288" s="15"/>
    </row>
    <row r="289" spans="1:12" s="105" customFormat="1" x14ac:dyDescent="0.35">
      <c r="A289" s="196" t="s">
        <v>18</v>
      </c>
      <c r="B289" s="196"/>
      <c r="C289" s="196"/>
      <c r="D289" s="15"/>
      <c r="E289" s="19"/>
      <c r="F289" s="19"/>
      <c r="G289" s="19"/>
      <c r="H289" s="19"/>
      <c r="I289" s="15"/>
      <c r="J289" s="20"/>
      <c r="L289" s="106" t="s">
        <v>17</v>
      </c>
    </row>
    <row r="290" spans="1:12" s="105" customFormat="1" x14ac:dyDescent="0.35">
      <c r="A290" s="11"/>
      <c r="B290" s="12"/>
      <c r="C290" s="13"/>
      <c r="D290" s="15"/>
      <c r="E290" s="15"/>
      <c r="F290" s="14"/>
      <c r="G290" s="15"/>
      <c r="H290" s="15"/>
      <c r="I290" s="15"/>
      <c r="J290" s="15"/>
    </row>
    <row r="291" spans="1:12" s="105" customFormat="1" x14ac:dyDescent="0.35">
      <c r="A291" s="75" t="s">
        <v>4</v>
      </c>
      <c r="B291" s="194" t="str">
        <f>"Total HT BASE du lot "&amp;$B$9</f>
        <v>Total HT BASE du lot GROS-ŒUVRE</v>
      </c>
      <c r="C291" s="194"/>
      <c r="D291" s="21"/>
      <c r="E291" s="131" t="str">
        <f>IF(SUM(G12:G287)=I291,"","ERREUR sur totaux")</f>
        <v/>
      </c>
      <c r="F291" s="197" t="str">
        <f>IF(SUM(H12:H287)=J291,"","ERREUR sur totaux")</f>
        <v/>
      </c>
      <c r="G291" s="198"/>
      <c r="H291" s="199"/>
      <c r="I291" s="21"/>
      <c r="J291" s="132">
        <f>SUM(J12:J287)</f>
        <v>0</v>
      </c>
    </row>
    <row r="292" spans="1:12" s="105" customFormat="1" x14ac:dyDescent="0.35">
      <c r="A292" s="200" t="s">
        <v>11</v>
      </c>
      <c r="B292" s="200"/>
      <c r="C292" s="5">
        <v>0.2</v>
      </c>
      <c r="D292" s="69"/>
      <c r="E292" s="69"/>
      <c r="F292" s="201"/>
      <c r="G292" s="201"/>
      <c r="H292" s="201"/>
      <c r="I292" s="69"/>
      <c r="J292" s="69">
        <f>J291*C292</f>
        <v>0</v>
      </c>
    </row>
    <row r="293" spans="1:12" s="105" customFormat="1" x14ac:dyDescent="0.35">
      <c r="A293" s="75" t="s">
        <v>4</v>
      </c>
      <c r="B293" s="194" t="str">
        <f>"Total TTC BASE du lot "&amp;$B$9</f>
        <v>Total TTC BASE du lot GROS-ŒUVRE</v>
      </c>
      <c r="C293" s="194"/>
      <c r="D293" s="21"/>
      <c r="E293" s="131"/>
      <c r="F293" s="195"/>
      <c r="G293" s="195"/>
      <c r="H293" s="195"/>
      <c r="I293" s="21"/>
      <c r="J293" s="22">
        <f>SUM(J291:J292)</f>
        <v>0</v>
      </c>
    </row>
    <row r="294" spans="1:12" s="105" customFormat="1" x14ac:dyDescent="0.35">
      <c r="A294" s="23"/>
      <c r="B294" s="24"/>
      <c r="C294" s="23"/>
      <c r="D294" s="25"/>
      <c r="E294" s="25"/>
      <c r="F294" s="25"/>
      <c r="G294" s="25"/>
      <c r="H294" s="25"/>
      <c r="I294" s="25"/>
      <c r="J294" s="18"/>
    </row>
    <row r="295" spans="1:12" s="105" customFormat="1" x14ac:dyDescent="0.35">
      <c r="A295" s="23"/>
      <c r="B295" s="24"/>
      <c r="C295" s="23"/>
      <c r="D295" s="25"/>
      <c r="E295" s="25"/>
      <c r="F295" s="25"/>
      <c r="G295" s="25"/>
      <c r="H295" s="25"/>
      <c r="I295" s="25"/>
      <c r="J295" s="18"/>
    </row>
    <row r="296" spans="1:12" s="105" customFormat="1" x14ac:dyDescent="0.35">
      <c r="A296" s="133"/>
      <c r="B296" s="134"/>
    </row>
    <row r="297" spans="1:12" s="105" customFormat="1" x14ac:dyDescent="0.35">
      <c r="A297" s="133"/>
      <c r="B297" s="134"/>
    </row>
  </sheetData>
  <mergeCells count="28">
    <mergeCell ref="B293:C293"/>
    <mergeCell ref="F293:H293"/>
    <mergeCell ref="A289:C289"/>
    <mergeCell ref="B291:C291"/>
    <mergeCell ref="F291:H291"/>
    <mergeCell ref="A292:B292"/>
    <mergeCell ref="F292:H292"/>
    <mergeCell ref="A14:J14"/>
    <mergeCell ref="H1:J1"/>
    <mergeCell ref="H2:J2"/>
    <mergeCell ref="H3:J3"/>
    <mergeCell ref="H4:J4"/>
    <mergeCell ref="A12:J12"/>
    <mergeCell ref="A13:J13"/>
    <mergeCell ref="E8:F8"/>
    <mergeCell ref="E9:F9"/>
    <mergeCell ref="H5:J5"/>
    <mergeCell ref="G9:H9"/>
    <mergeCell ref="A8:B8"/>
    <mergeCell ref="G8:H8"/>
    <mergeCell ref="E6:J6"/>
    <mergeCell ref="E7:J7"/>
    <mergeCell ref="A1:C5"/>
    <mergeCell ref="E1:G1"/>
    <mergeCell ref="E2:G2"/>
    <mergeCell ref="E3:G3"/>
    <mergeCell ref="E4:G4"/>
    <mergeCell ref="E5:G5"/>
  </mergeCells>
  <conditionalFormatting sqref="I8:J11 A12:A14 G8:G9 A6:E6 A8:E9 A7:D7 A10:H11 A15:J15">
    <cfRule type="cellIs" dxfId="405" priority="3229" operator="equal">
      <formula>0</formula>
    </cfRule>
  </conditionalFormatting>
  <conditionalFormatting sqref="E7">
    <cfRule type="cellIs" dxfId="404" priority="3216" operator="equal">
      <formula>0</formula>
    </cfRule>
  </conditionalFormatting>
  <conditionalFormatting sqref="E7">
    <cfRule type="cellIs" dxfId="403" priority="3215" operator="equal">
      <formula>0</formula>
    </cfRule>
  </conditionalFormatting>
  <conditionalFormatting sqref="A14">
    <cfRule type="cellIs" dxfId="402" priority="1361" operator="equal">
      <formula>0</formula>
    </cfRule>
  </conditionalFormatting>
  <conditionalFormatting sqref="A13">
    <cfRule type="cellIs" dxfId="401" priority="1359" operator="equal">
      <formula>0</formula>
    </cfRule>
  </conditionalFormatting>
  <conditionalFormatting sqref="J290 A193:G193 A295:J295 I291 A23:J23 C181 C178 A177 A197:A198 I193:J193 B206:B209 D221 A95:A96 C254:D254 I18:J20 H18:H21 A17:D20 F17:J17 A160:G161 F197:G198 F221:G221 F254:J254 F18:G20 E25:G42 H25:J68 E69:J70 D70 A70:A71 A69:D69 B71:J71 B73:C80 D73:G81 A73:A81 I73:J81 H73:H82 A114:G114 C147:G147 H160:J169 I172:J173 H172:H174 C177:G177 E185 I177:J182 A179:G179 A180:A181 D180:G181 E187:E190 A196:G196 I196:J198 C197:D198 A221 A223:B226 F223:G225 D223:D225 B237:C237 B228:B234 C227:C233 B247:B248 E247 B250 E250 A255:G255 I255:J256 H255:H257 C268:G268 H277:J278 H282:J282 H287 A16:J16 A159:J159 A175:J175 A202:J203 A289:I290 A291:F291 A292:J293 H176:H190 H193:H201 A91:D94 A107:J113 A105:A106 C105:G105 D115:G116 C85:D90 H84:J106 E85:G94 A99:G104 A148:G157 I141:J157 H141:H158 F95:G96 B219 H204:H219 C220:G220 H220:J221 H252 A270:G270 B241 E241:E243 A266:A267 C266:D267 F266:G267 I266:J275 B265:B267 E264:E267 H260:H275 A44:G64 F43:G43 A228:A237 D227:G237 I223:J237 H223:H238 H240:H250 C117:G117 C122:G122 F123:G125 B118:G118 H114:J118 B124:E125 C256:D256 F256:G256 F106:G106 H127:J139 F127:G127 H120:J125 B120:G121 A117:A127">
    <cfRule type="cellIs" dxfId="400" priority="403" operator="equal">
      <formula>0</formula>
    </cfRule>
  </conditionalFormatting>
  <conditionalFormatting sqref="A193:G193 A202:J202 I193:J193">
    <cfRule type="cellIs" dxfId="399" priority="402" operator="equal">
      <formula>0</formula>
    </cfRule>
  </conditionalFormatting>
  <conditionalFormatting sqref="H174">
    <cfRule type="cellIs" dxfId="398" priority="401" operator="equal">
      <formula>0</formula>
    </cfRule>
  </conditionalFormatting>
  <conditionalFormatting sqref="H174">
    <cfRule type="cellIs" dxfId="397" priority="400" operator="equal">
      <formula>0</formula>
    </cfRule>
  </conditionalFormatting>
  <conditionalFormatting sqref="A176:G176 C184:D184 A184 A182:G182 D178:G178 A178 I184:J184 I176:J176 F184:G184">
    <cfRule type="cellIs" dxfId="396" priority="399" operator="equal">
      <formula>0</formula>
    </cfRule>
  </conditionalFormatting>
  <conditionalFormatting sqref="A195:G195 I194:J195 A194:D194 F194:G194">
    <cfRule type="cellIs" dxfId="395" priority="397" operator="equal">
      <formula>0</formula>
    </cfRule>
  </conditionalFormatting>
  <conditionalFormatting sqref="A195:G195 I194:J195 A194:D194 F194:G194">
    <cfRule type="cellIs" dxfId="394" priority="396" operator="equal">
      <formula>0</formula>
    </cfRule>
  </conditionalFormatting>
  <conditionalFormatting sqref="A176:G176 C184:D184 A184 A182:G182 D178:G178 A178 I184:J184 I176:J176 F184:G184">
    <cfRule type="cellIs" dxfId="393" priority="398" operator="equal">
      <formula>0</formula>
    </cfRule>
  </conditionalFormatting>
  <conditionalFormatting sqref="A287:G287 I287:J287">
    <cfRule type="cellIs" dxfId="392" priority="395" operator="equal">
      <formula>0</formula>
    </cfRule>
  </conditionalFormatting>
  <conditionalFormatting sqref="A287:G287 I287:J287">
    <cfRule type="cellIs" dxfId="391" priority="394" operator="equal">
      <formula>0</formula>
    </cfRule>
  </conditionalFormatting>
  <conditionalFormatting sqref="C204:G204 I204:J204">
    <cfRule type="cellIs" dxfId="390" priority="393" operator="equal">
      <formula>0</formula>
    </cfRule>
  </conditionalFormatting>
  <conditionalFormatting sqref="C204:G204 I204:J204">
    <cfRule type="cellIs" dxfId="389" priority="392" operator="equal">
      <formula>0</formula>
    </cfRule>
  </conditionalFormatting>
  <conditionalFormatting sqref="A205 D205 I205:J205 F205:G205">
    <cfRule type="cellIs" dxfId="388" priority="391" operator="equal">
      <formula>0</formula>
    </cfRule>
  </conditionalFormatting>
  <conditionalFormatting sqref="A205 D205 I205:J205 F205:G205">
    <cfRule type="cellIs" dxfId="387" priority="390" operator="equal">
      <formula>0</formula>
    </cfRule>
  </conditionalFormatting>
  <conditionalFormatting sqref="A238:G238 I238:J238 A239:J239">
    <cfRule type="cellIs" dxfId="386" priority="389" operator="equal">
      <formula>0</formula>
    </cfRule>
  </conditionalFormatting>
  <conditionalFormatting sqref="A238:G238 I238:J238">
    <cfRule type="cellIs" dxfId="385" priority="388" operator="equal">
      <formula>0</formula>
    </cfRule>
  </conditionalFormatting>
  <conditionalFormatting sqref="A265 D259 C265:D265 A257:G257 I257:J257 I265:J265 F259:J259 F265:G265 A258:J258">
    <cfRule type="cellIs" dxfId="384" priority="383" operator="equal">
      <formula>0</formula>
    </cfRule>
  </conditionalFormatting>
  <conditionalFormatting sqref="A257:G257 I257:J257">
    <cfRule type="cellIs" dxfId="383" priority="382" operator="equal">
      <formula>0</formula>
    </cfRule>
  </conditionalFormatting>
  <conditionalFormatting sqref="D259 A265 C265:D265 I265:J265 F259:J259 F265:G265">
    <cfRule type="cellIs" dxfId="382" priority="381" operator="equal">
      <formula>0</formula>
    </cfRule>
  </conditionalFormatting>
  <conditionalFormatting sqref="A260:G260 D261 I260:J261 F261:G261">
    <cfRule type="cellIs" dxfId="381" priority="379" operator="equal">
      <formula>0</formula>
    </cfRule>
  </conditionalFormatting>
  <conditionalFormatting sqref="A260:G260 D261 I260:J261 F261:G261">
    <cfRule type="cellIs" dxfId="380" priority="380" operator="equal">
      <formula>0</formula>
    </cfRule>
  </conditionalFormatting>
  <conditionalFormatting sqref="A244 C244:G244 I244:J244">
    <cfRule type="cellIs" dxfId="379" priority="387" operator="equal">
      <formula>0</formula>
    </cfRule>
  </conditionalFormatting>
  <conditionalFormatting sqref="A244 C244:G244 I244:J244">
    <cfRule type="cellIs" dxfId="378" priority="386" operator="equal">
      <formula>0</formula>
    </cfRule>
  </conditionalFormatting>
  <conditionalFormatting sqref="A247:A248 I247:J248 C247:D248 F247:G248">
    <cfRule type="cellIs" dxfId="377" priority="385" operator="equal">
      <formula>0</formula>
    </cfRule>
  </conditionalFormatting>
  <conditionalFormatting sqref="A247:A248 I247:J248 C247:D248 F247:G248">
    <cfRule type="cellIs" dxfId="376" priority="384" operator="equal">
      <formula>0</formula>
    </cfRule>
  </conditionalFormatting>
  <conditionalFormatting sqref="A294:J294">
    <cfRule type="cellIs" dxfId="375" priority="376" operator="equal">
      <formula>0</formula>
    </cfRule>
  </conditionalFormatting>
  <conditionalFormatting sqref="A272 C274:G274 D273 A274 A277:A278 C282:G282 D275:G275 C269:D269 F269:G269 C272:G272 C271:D271 F271:G271 F273:G273 C277:D278 F277:G278 A282">
    <cfRule type="cellIs" dxfId="374" priority="378" operator="equal">
      <formula>0</formula>
    </cfRule>
  </conditionalFormatting>
  <conditionalFormatting sqref="A272 C274:G274 D273 A274 A277:A278 C282:G282 D275:G275 C269:D269 F269:G269 C272:G272 C271:D271 F271:G271 F273:G273 C277:D278 F277:G278 A282">
    <cfRule type="cellIs" dxfId="373" priority="377" operator="equal">
      <formula>0</formula>
    </cfRule>
  </conditionalFormatting>
  <conditionalFormatting sqref="B181">
    <cfRule type="cellIs" dxfId="372" priority="371" operator="equal">
      <formula>0</formula>
    </cfRule>
  </conditionalFormatting>
  <conditionalFormatting sqref="B181">
    <cfRule type="cellIs" dxfId="371" priority="370" operator="equal">
      <formula>0</formula>
    </cfRule>
  </conditionalFormatting>
  <conditionalFormatting sqref="B177">
    <cfRule type="cellIs" dxfId="370" priority="375" operator="equal">
      <formula>0</formula>
    </cfRule>
  </conditionalFormatting>
  <conditionalFormatting sqref="B177">
    <cfRule type="cellIs" dxfId="369" priority="374" operator="equal">
      <formula>0</formula>
    </cfRule>
  </conditionalFormatting>
  <conditionalFormatting sqref="B178">
    <cfRule type="cellIs" dxfId="368" priority="373" operator="equal">
      <formula>0</formula>
    </cfRule>
  </conditionalFormatting>
  <conditionalFormatting sqref="B178">
    <cfRule type="cellIs" dxfId="367" priority="372" operator="equal">
      <formula>0</formula>
    </cfRule>
  </conditionalFormatting>
  <conditionalFormatting sqref="C183:D183 A183 I183:J183 F183:G183">
    <cfRule type="cellIs" dxfId="366" priority="368" operator="equal">
      <formula>0</formula>
    </cfRule>
  </conditionalFormatting>
  <conditionalFormatting sqref="A185 C185:D185 I185:J185 F185:G185">
    <cfRule type="cellIs" dxfId="365" priority="362" operator="equal">
      <formula>0</formula>
    </cfRule>
  </conditionalFormatting>
  <conditionalFormatting sqref="B183">
    <cfRule type="cellIs" dxfId="364" priority="367" operator="equal">
      <formula>0</formula>
    </cfRule>
  </conditionalFormatting>
  <conditionalFormatting sqref="B183">
    <cfRule type="cellIs" dxfId="363" priority="366" operator="equal">
      <formula>0</formula>
    </cfRule>
  </conditionalFormatting>
  <conditionalFormatting sqref="A185 C185:D185 I185:J185 F185:G185">
    <cfRule type="cellIs" dxfId="362" priority="363" operator="equal">
      <formula>0</formula>
    </cfRule>
  </conditionalFormatting>
  <conditionalFormatting sqref="B184">
    <cfRule type="cellIs" dxfId="361" priority="365" operator="equal">
      <formula>0</formula>
    </cfRule>
  </conditionalFormatting>
  <conditionalFormatting sqref="C183:D183 A183 I183:J183 F183:G183">
    <cfRule type="cellIs" dxfId="360" priority="369" operator="equal">
      <formula>0</formula>
    </cfRule>
  </conditionalFormatting>
  <conditionalFormatting sqref="B184">
    <cfRule type="cellIs" dxfId="359" priority="364" operator="equal">
      <formula>0</formula>
    </cfRule>
  </conditionalFormatting>
  <conditionalFormatting sqref="B185">
    <cfRule type="cellIs" dxfId="358" priority="361" operator="equal">
      <formula>0</formula>
    </cfRule>
  </conditionalFormatting>
  <conditionalFormatting sqref="A187 C187:D187 I187:J187 F187:G187">
    <cfRule type="cellIs" dxfId="357" priority="354" operator="equal">
      <formula>0</formula>
    </cfRule>
  </conditionalFormatting>
  <conditionalFormatting sqref="B185">
    <cfRule type="cellIs" dxfId="356" priority="360" operator="equal">
      <formula>0</formula>
    </cfRule>
  </conditionalFormatting>
  <conditionalFormatting sqref="A187 C187:D187 I187:J187 F187:G187">
    <cfRule type="cellIs" dxfId="355" priority="355" operator="equal">
      <formula>0</formula>
    </cfRule>
  </conditionalFormatting>
  <conditionalFormatting sqref="A186 C186:G186 I186:J186">
    <cfRule type="cellIs" dxfId="354" priority="359" operator="equal">
      <formula>0</formula>
    </cfRule>
  </conditionalFormatting>
  <conditionalFormatting sqref="B186">
    <cfRule type="cellIs" dxfId="353" priority="357" operator="equal">
      <formula>0</formula>
    </cfRule>
  </conditionalFormatting>
  <conditionalFormatting sqref="B186">
    <cfRule type="cellIs" dxfId="352" priority="356" operator="equal">
      <formula>0</formula>
    </cfRule>
  </conditionalFormatting>
  <conditionalFormatting sqref="A186 C186:G186 I186:J186">
    <cfRule type="cellIs" dxfId="351" priority="358" operator="equal">
      <formula>0</formula>
    </cfRule>
  </conditionalFormatting>
  <conditionalFormatting sqref="B189">
    <cfRule type="cellIs" dxfId="350" priority="344" operator="equal">
      <formula>0</formula>
    </cfRule>
  </conditionalFormatting>
  <conditionalFormatting sqref="A190 C190:D190 I190:J190 F190:G190">
    <cfRule type="cellIs" dxfId="349" priority="343" operator="equal">
      <formula>0</formula>
    </cfRule>
  </conditionalFormatting>
  <conditionalFormatting sqref="B188">
    <cfRule type="cellIs" dxfId="348" priority="349" operator="equal">
      <formula>0</formula>
    </cfRule>
  </conditionalFormatting>
  <conditionalFormatting sqref="A189 C189:D189 I189:J189 F189:G189">
    <cfRule type="cellIs" dxfId="347" priority="346" operator="equal">
      <formula>0</formula>
    </cfRule>
  </conditionalFormatting>
  <conditionalFormatting sqref="B189">
    <cfRule type="cellIs" dxfId="346" priority="345" operator="equal">
      <formula>0</formula>
    </cfRule>
  </conditionalFormatting>
  <conditionalFormatting sqref="B187">
    <cfRule type="cellIs" dxfId="345" priority="353" operator="equal">
      <formula>0</formula>
    </cfRule>
  </conditionalFormatting>
  <conditionalFormatting sqref="B187">
    <cfRule type="cellIs" dxfId="344" priority="352" operator="equal">
      <formula>0</formula>
    </cfRule>
  </conditionalFormatting>
  <conditionalFormatting sqref="B190">
    <cfRule type="cellIs" dxfId="343" priority="341" operator="equal">
      <formula>0</formula>
    </cfRule>
  </conditionalFormatting>
  <conditionalFormatting sqref="B190">
    <cfRule type="cellIs" dxfId="342" priority="340" operator="equal">
      <formula>0</formula>
    </cfRule>
  </conditionalFormatting>
  <conditionalFormatting sqref="A188 C188:D188 I188:J188 F188:G188">
    <cfRule type="cellIs" dxfId="341" priority="351" operator="equal">
      <formula>0</formula>
    </cfRule>
  </conditionalFormatting>
  <conditionalFormatting sqref="B188">
    <cfRule type="cellIs" dxfId="340" priority="348" operator="equal">
      <formula>0</formula>
    </cfRule>
  </conditionalFormatting>
  <conditionalFormatting sqref="A189 C189:D189 I189:J189 F189:G189">
    <cfRule type="cellIs" dxfId="339" priority="347" operator="equal">
      <formula>0</formula>
    </cfRule>
  </conditionalFormatting>
  <conditionalFormatting sqref="A188 C188:D188 I188:J188 F188:G188">
    <cfRule type="cellIs" dxfId="338" priority="350" operator="equal">
      <formula>0</formula>
    </cfRule>
  </conditionalFormatting>
  <conditionalFormatting sqref="A190 C190:D190 I190:J190 F190:G190">
    <cfRule type="cellIs" dxfId="337" priority="342" operator="equal">
      <formula>0</formula>
    </cfRule>
  </conditionalFormatting>
  <conditionalFormatting sqref="A209:A219 D209:D219 I209:J219 F209:G219">
    <cfRule type="cellIs" dxfId="336" priority="333" operator="equal">
      <formula>0</formula>
    </cfRule>
  </conditionalFormatting>
  <conditionalFormatting sqref="A209:A219 D209:D219 I209:J219 F209:G219">
    <cfRule type="cellIs" dxfId="335" priority="332" operator="equal">
      <formula>0</formula>
    </cfRule>
  </conditionalFormatting>
  <conditionalFormatting sqref="A208 D208 I208:J208 F208:G208">
    <cfRule type="cellIs" dxfId="334" priority="335" operator="equal">
      <formula>0</formula>
    </cfRule>
  </conditionalFormatting>
  <conditionalFormatting sqref="A208 D208 I208:J208 F208:G208">
    <cfRule type="cellIs" dxfId="333" priority="334" operator="equal">
      <formula>0</formula>
    </cfRule>
  </conditionalFormatting>
  <conditionalFormatting sqref="A206 D206 I206:J206 F206:G206">
    <cfRule type="cellIs" dxfId="332" priority="339" operator="equal">
      <formula>0</formula>
    </cfRule>
  </conditionalFormatting>
  <conditionalFormatting sqref="A206 D206 I206:J206 F206:G206">
    <cfRule type="cellIs" dxfId="331" priority="338" operator="equal">
      <formula>0</formula>
    </cfRule>
  </conditionalFormatting>
  <conditionalFormatting sqref="A207 D207 I207:J207 F207:G207">
    <cfRule type="cellIs" dxfId="330" priority="337" operator="equal">
      <formula>0</formula>
    </cfRule>
  </conditionalFormatting>
  <conditionalFormatting sqref="A207 D207 I207:J207 F207:G207">
    <cfRule type="cellIs" dxfId="329" priority="336" operator="equal">
      <formula>0</formula>
    </cfRule>
  </conditionalFormatting>
  <conditionalFormatting sqref="C226:G226">
    <cfRule type="cellIs" dxfId="328" priority="331" operator="equal">
      <formula>0</formula>
    </cfRule>
  </conditionalFormatting>
  <conditionalFormatting sqref="C226:G226">
    <cfRule type="cellIs" dxfId="327" priority="330" operator="equal">
      <formula>0</formula>
    </cfRule>
  </conditionalFormatting>
  <conditionalFormatting sqref="A249 D249:G249 I249:J249">
    <cfRule type="cellIs" dxfId="326" priority="329" operator="equal">
      <formula>0</formula>
    </cfRule>
  </conditionalFormatting>
  <conditionalFormatting sqref="A249 D249:G249 I249:J249">
    <cfRule type="cellIs" dxfId="325" priority="328" operator="equal">
      <formula>0</formula>
    </cfRule>
  </conditionalFormatting>
  <conditionalFormatting sqref="A250 I250:J250 D250 F250:G250">
    <cfRule type="cellIs" dxfId="324" priority="327" operator="equal">
      <formula>0</formula>
    </cfRule>
  </conditionalFormatting>
  <conditionalFormatting sqref="A250 I250:J250 D250 F250:G250">
    <cfRule type="cellIs" dxfId="323" priority="326" operator="equal">
      <formula>0</formula>
    </cfRule>
  </conditionalFormatting>
  <conditionalFormatting sqref="A262 C262:G262 I262:J262">
    <cfRule type="cellIs" dxfId="322" priority="324" operator="equal">
      <formula>0</formula>
    </cfRule>
  </conditionalFormatting>
  <conditionalFormatting sqref="A262 C262:G262 I262:J262">
    <cfRule type="cellIs" dxfId="321" priority="325" operator="equal">
      <formula>0</formula>
    </cfRule>
  </conditionalFormatting>
  <conditionalFormatting sqref="B262">
    <cfRule type="cellIs" dxfId="320" priority="323" operator="equal">
      <formula>0</formula>
    </cfRule>
  </conditionalFormatting>
  <conditionalFormatting sqref="B262">
    <cfRule type="cellIs" dxfId="319" priority="322" operator="equal">
      <formula>0</formula>
    </cfRule>
  </conditionalFormatting>
  <conditionalFormatting sqref="D263:G263 I263:J263">
    <cfRule type="cellIs" dxfId="318" priority="321" operator="equal">
      <formula>0</formula>
    </cfRule>
  </conditionalFormatting>
  <conditionalFormatting sqref="A264 C264:D264 I264:J264 F264:G264">
    <cfRule type="cellIs" dxfId="317" priority="319" operator="equal">
      <formula>0</formula>
    </cfRule>
  </conditionalFormatting>
  <conditionalFormatting sqref="D263:G263 I263:J263">
    <cfRule type="cellIs" dxfId="316" priority="320" operator="equal">
      <formula>0</formula>
    </cfRule>
  </conditionalFormatting>
  <conditionalFormatting sqref="A264 C264:D264 I264:J264 F264:G264">
    <cfRule type="cellIs" dxfId="315" priority="318" operator="equal">
      <formula>0</formula>
    </cfRule>
  </conditionalFormatting>
  <conditionalFormatting sqref="A21:G21 I21:J21 A22:J22">
    <cfRule type="cellIs" dxfId="314" priority="316" operator="equal">
      <formula>0</formula>
    </cfRule>
  </conditionalFormatting>
  <conditionalFormatting sqref="A41:D41 A65:G65 C42:D42 D67:G68 C84:G84 C97:G98 A128:G128 A131:D131 C129:G129 A130:B130 D130 A146:G146 A132:B132 D132 A39:B40 C25:D40 D66 F66:G66 A133:D139 F130:G139 F141:G145 A141:D145 A24:J24 B37:B38">
    <cfRule type="cellIs" dxfId="313" priority="315" operator="equal">
      <formula>0</formula>
    </cfRule>
  </conditionalFormatting>
  <conditionalFormatting sqref="A288:J288">
    <cfRule type="cellIs" dxfId="312" priority="317" operator="equal">
      <formula>0</formula>
    </cfRule>
  </conditionalFormatting>
  <conditionalFormatting sqref="A158:G158 I158:J158">
    <cfRule type="cellIs" dxfId="311" priority="314" operator="equal">
      <formula>0</formula>
    </cfRule>
  </conditionalFormatting>
  <conditionalFormatting sqref="A25:B26 B27:B36 A27:A38">
    <cfRule type="cellIs" dxfId="310" priority="313" operator="equal">
      <formula>0</formula>
    </cfRule>
  </conditionalFormatting>
  <conditionalFormatting sqref="A42:B42 A43">
    <cfRule type="cellIs" dxfId="309" priority="312" operator="equal">
      <formula>0</formula>
    </cfRule>
  </conditionalFormatting>
  <conditionalFormatting sqref="A67:A68 C66:C68">
    <cfRule type="cellIs" dxfId="308" priority="311" operator="equal">
      <formula>0</formula>
    </cfRule>
  </conditionalFormatting>
  <conditionalFormatting sqref="A67:A68 C66:C68">
    <cfRule type="cellIs" dxfId="307" priority="310" operator="equal">
      <formula>0</formula>
    </cfRule>
  </conditionalFormatting>
  <conditionalFormatting sqref="B81">
    <cfRule type="cellIs" dxfId="306" priority="299" operator="equal">
      <formula>0</formula>
    </cfRule>
  </conditionalFormatting>
  <conditionalFormatting sqref="B67">
    <cfRule type="cellIs" dxfId="305" priority="308" operator="equal">
      <formula>0</formula>
    </cfRule>
  </conditionalFormatting>
  <conditionalFormatting sqref="B67">
    <cfRule type="cellIs" dxfId="304" priority="309" operator="equal">
      <formula>0</formula>
    </cfRule>
  </conditionalFormatting>
  <conditionalFormatting sqref="C81">
    <cfRule type="cellIs" dxfId="303" priority="300" operator="equal">
      <formula>0</formula>
    </cfRule>
  </conditionalFormatting>
  <conditionalFormatting sqref="A66:B66">
    <cfRule type="cellIs" dxfId="302" priority="307" operator="equal">
      <formula>0</formula>
    </cfRule>
  </conditionalFormatting>
  <conditionalFormatting sqref="A66:B66">
    <cfRule type="cellIs" dxfId="301" priority="306" operator="equal">
      <formula>0</formula>
    </cfRule>
  </conditionalFormatting>
  <conditionalFormatting sqref="B68">
    <cfRule type="cellIs" dxfId="300" priority="305" operator="equal">
      <formula>0</formula>
    </cfRule>
  </conditionalFormatting>
  <conditionalFormatting sqref="B68">
    <cfRule type="cellIs" dxfId="299" priority="304" operator="equal">
      <formula>0</formula>
    </cfRule>
  </conditionalFormatting>
  <conditionalFormatting sqref="B70:C70">
    <cfRule type="cellIs" dxfId="298" priority="303" operator="equal">
      <formula>0</formula>
    </cfRule>
  </conditionalFormatting>
  <conditionalFormatting sqref="B70:C70">
    <cfRule type="cellIs" dxfId="297" priority="302" operator="equal">
      <formula>0</formula>
    </cfRule>
  </conditionalFormatting>
  <conditionalFormatting sqref="C81">
    <cfRule type="cellIs" dxfId="296" priority="301" operator="equal">
      <formula>0</formula>
    </cfRule>
  </conditionalFormatting>
  <conditionalFormatting sqref="B81">
    <cfRule type="cellIs" dxfId="295" priority="298" operator="equal">
      <formula>0</formula>
    </cfRule>
  </conditionalFormatting>
  <conditionalFormatting sqref="B147">
    <cfRule type="cellIs" dxfId="294" priority="273" operator="equal">
      <formula>0</formula>
    </cfRule>
  </conditionalFormatting>
  <conditionalFormatting sqref="A82:G82 I82:J82">
    <cfRule type="cellIs" dxfId="293" priority="297" operator="equal">
      <formula>0</formula>
    </cfRule>
  </conditionalFormatting>
  <conditionalFormatting sqref="A83:J83">
    <cfRule type="cellIs" dxfId="292" priority="296" operator="equal">
      <formula>0</formula>
    </cfRule>
  </conditionalFormatting>
  <conditionalFormatting sqref="A84">
    <cfRule type="cellIs" dxfId="291" priority="295" operator="equal">
      <formula>0</formula>
    </cfRule>
  </conditionalFormatting>
  <conditionalFormatting sqref="A84">
    <cfRule type="cellIs" dxfId="290" priority="294" operator="equal">
      <formula>0</formula>
    </cfRule>
  </conditionalFormatting>
  <conditionalFormatting sqref="B84">
    <cfRule type="cellIs" dxfId="289" priority="293" operator="equal">
      <formula>0</formula>
    </cfRule>
  </conditionalFormatting>
  <conditionalFormatting sqref="B84">
    <cfRule type="cellIs" dxfId="288" priority="292" operator="equal">
      <formula>0</formula>
    </cfRule>
  </conditionalFormatting>
  <conditionalFormatting sqref="A85:B85 A86:A90">
    <cfRule type="cellIs" dxfId="287" priority="291" operator="equal">
      <formula>0</formula>
    </cfRule>
  </conditionalFormatting>
  <conditionalFormatting sqref="A85:B85 A86:A90">
    <cfRule type="cellIs" dxfId="286" priority="290" operator="equal">
      <formula>0</formula>
    </cfRule>
  </conditionalFormatting>
  <conditionalFormatting sqref="A97:B98">
    <cfRule type="cellIs" dxfId="285" priority="289" operator="equal">
      <formula>0</formula>
    </cfRule>
  </conditionalFormatting>
  <conditionalFormatting sqref="A97:B98">
    <cfRule type="cellIs" dxfId="284" priority="288" operator="equal">
      <formula>0</formula>
    </cfRule>
  </conditionalFormatting>
  <conditionalFormatting sqref="C115:C116">
    <cfRule type="cellIs" dxfId="283" priority="287" operator="equal">
      <formula>0</formula>
    </cfRule>
  </conditionalFormatting>
  <conditionalFormatting sqref="A115:B116 B122">
    <cfRule type="cellIs" dxfId="282" priority="286" operator="equal">
      <formula>0</formula>
    </cfRule>
  </conditionalFormatting>
  <conditionalFormatting sqref="A115:B116 B122">
    <cfRule type="cellIs" dxfId="281" priority="285" operator="equal">
      <formula>0</formula>
    </cfRule>
  </conditionalFormatting>
  <conditionalFormatting sqref="A129">
    <cfRule type="cellIs" dxfId="280" priority="284" operator="equal">
      <formula>0</formula>
    </cfRule>
  </conditionalFormatting>
  <conditionalFormatting sqref="A129">
    <cfRule type="cellIs" dxfId="279" priority="283" operator="equal">
      <formula>0</formula>
    </cfRule>
  </conditionalFormatting>
  <conditionalFormatting sqref="B129">
    <cfRule type="cellIs" dxfId="278" priority="282" operator="equal">
      <formula>0</formula>
    </cfRule>
  </conditionalFormatting>
  <conditionalFormatting sqref="B129">
    <cfRule type="cellIs" dxfId="277" priority="281" operator="equal">
      <formula>0</formula>
    </cfRule>
  </conditionalFormatting>
  <conditionalFormatting sqref="C130">
    <cfRule type="cellIs" dxfId="276" priority="280" operator="equal">
      <formula>0</formula>
    </cfRule>
  </conditionalFormatting>
  <conditionalFormatting sqref="C130">
    <cfRule type="cellIs" dxfId="275" priority="279" operator="equal">
      <formula>0</formula>
    </cfRule>
  </conditionalFormatting>
  <conditionalFormatting sqref="C132">
    <cfRule type="cellIs" dxfId="274" priority="278" operator="equal">
      <formula>0</formula>
    </cfRule>
  </conditionalFormatting>
  <conditionalFormatting sqref="C132">
    <cfRule type="cellIs" dxfId="273" priority="277" operator="equal">
      <formula>0</formula>
    </cfRule>
  </conditionalFormatting>
  <conditionalFormatting sqref="A147">
    <cfRule type="cellIs" dxfId="272" priority="276" operator="equal">
      <formula>0</formula>
    </cfRule>
  </conditionalFormatting>
  <conditionalFormatting sqref="A147">
    <cfRule type="cellIs" dxfId="271" priority="275" operator="equal">
      <formula>0</formula>
    </cfRule>
  </conditionalFormatting>
  <conditionalFormatting sqref="B147">
    <cfRule type="cellIs" dxfId="270" priority="274" operator="equal">
      <formula>0</formula>
    </cfRule>
  </conditionalFormatting>
  <conditionalFormatting sqref="A163:G164 A165:B167 D165:D167 A168:G169 A172:A173 A162:D162 F162:G162 F165:G167 D172:D173 F172:G173">
    <cfRule type="cellIs" dxfId="269" priority="272" operator="equal">
      <formula>0</formula>
    </cfRule>
  </conditionalFormatting>
  <conditionalFormatting sqref="C165">
    <cfRule type="cellIs" dxfId="268" priority="270" operator="equal">
      <formula>0</formula>
    </cfRule>
  </conditionalFormatting>
  <conditionalFormatting sqref="C165">
    <cfRule type="cellIs" dxfId="267" priority="271" operator="equal">
      <formula>0</formula>
    </cfRule>
  </conditionalFormatting>
  <conditionalFormatting sqref="C166">
    <cfRule type="cellIs" dxfId="266" priority="268" operator="equal">
      <formula>0</formula>
    </cfRule>
  </conditionalFormatting>
  <conditionalFormatting sqref="C166">
    <cfRule type="cellIs" dxfId="265" priority="269" operator="equal">
      <formula>0</formula>
    </cfRule>
  </conditionalFormatting>
  <conditionalFormatting sqref="C167">
    <cfRule type="cellIs" dxfId="264" priority="266" operator="equal">
      <formula>0</formula>
    </cfRule>
  </conditionalFormatting>
  <conditionalFormatting sqref="C167">
    <cfRule type="cellIs" dxfId="263" priority="267" operator="equal">
      <formula>0</formula>
    </cfRule>
  </conditionalFormatting>
  <conditionalFormatting sqref="B172">
    <cfRule type="cellIs" dxfId="262" priority="265" operator="equal">
      <formula>0</formula>
    </cfRule>
  </conditionalFormatting>
  <conditionalFormatting sqref="C172">
    <cfRule type="cellIs" dxfId="261" priority="263" operator="equal">
      <formula>0</formula>
    </cfRule>
  </conditionalFormatting>
  <conditionalFormatting sqref="C172">
    <cfRule type="cellIs" dxfId="260" priority="264" operator="equal">
      <formula>0</formula>
    </cfRule>
  </conditionalFormatting>
  <conditionalFormatting sqref="C173">
    <cfRule type="cellIs" dxfId="259" priority="261" operator="equal">
      <formula>0</formula>
    </cfRule>
  </conditionalFormatting>
  <conditionalFormatting sqref="C173">
    <cfRule type="cellIs" dxfId="258" priority="262" operator="equal">
      <formula>0</formula>
    </cfRule>
  </conditionalFormatting>
  <conditionalFormatting sqref="A174:G174 I174:J174">
    <cfRule type="cellIs" dxfId="257" priority="260" operator="equal">
      <formula>0</formula>
    </cfRule>
  </conditionalFormatting>
  <conditionalFormatting sqref="B180">
    <cfRule type="cellIs" dxfId="256" priority="256" operator="equal">
      <formula>0</formula>
    </cfRule>
  </conditionalFormatting>
  <conditionalFormatting sqref="C180">
    <cfRule type="cellIs" dxfId="255" priority="259" operator="equal">
      <formula>0</formula>
    </cfRule>
  </conditionalFormatting>
  <conditionalFormatting sqref="C180">
    <cfRule type="cellIs" dxfId="254" priority="258" operator="equal">
      <formula>0</formula>
    </cfRule>
  </conditionalFormatting>
  <conditionalFormatting sqref="B180">
    <cfRule type="cellIs" dxfId="253" priority="257" operator="equal">
      <formula>0</formula>
    </cfRule>
  </conditionalFormatting>
  <conditionalFormatting sqref="A200:G200 A199 C199:D199 D201 I199:J200 H202 F199:G199 F201:J201">
    <cfRule type="cellIs" dxfId="252" priority="255" operator="equal">
      <formula>0</formula>
    </cfRule>
  </conditionalFormatting>
  <conditionalFormatting sqref="A200:G200 A199 C199:D199 D201 I199:J200 H202 F199:G199 F201:J201">
    <cfRule type="cellIs" dxfId="251" priority="254" operator="equal">
      <formula>0</formula>
    </cfRule>
  </conditionalFormatting>
  <conditionalFormatting sqref="B197:B198">
    <cfRule type="cellIs" dxfId="250" priority="250" operator="equal">
      <formula>0</formula>
    </cfRule>
  </conditionalFormatting>
  <conditionalFormatting sqref="B199">
    <cfRule type="cellIs" dxfId="249" priority="252" operator="equal">
      <formula>0</formula>
    </cfRule>
  </conditionalFormatting>
  <conditionalFormatting sqref="B197:B198">
    <cfRule type="cellIs" dxfId="248" priority="251" operator="equal">
      <formula>0</formula>
    </cfRule>
  </conditionalFormatting>
  <conditionalFormatting sqref="B199">
    <cfRule type="cellIs" dxfId="247" priority="253" operator="equal">
      <formula>0</formula>
    </cfRule>
  </conditionalFormatting>
  <conditionalFormatting sqref="A201:C201">
    <cfRule type="cellIs" dxfId="246" priority="248" operator="equal">
      <formula>0</formula>
    </cfRule>
  </conditionalFormatting>
  <conditionalFormatting sqref="A201:C201">
    <cfRule type="cellIs" dxfId="245" priority="249" operator="equal">
      <formula>0</formula>
    </cfRule>
  </conditionalFormatting>
  <conditionalFormatting sqref="A204">
    <cfRule type="cellIs" dxfId="244" priority="246" operator="equal">
      <formula>0</formula>
    </cfRule>
  </conditionalFormatting>
  <conditionalFormatting sqref="A204">
    <cfRule type="cellIs" dxfId="243" priority="247" operator="equal">
      <formula>0</formula>
    </cfRule>
  </conditionalFormatting>
  <conditionalFormatting sqref="C208">
    <cfRule type="cellIs" dxfId="242" priority="245" operator="equal">
      <formula>0</formula>
    </cfRule>
  </conditionalFormatting>
  <conditionalFormatting sqref="C208">
    <cfRule type="cellIs" dxfId="241" priority="244" operator="equal">
      <formula>0</formula>
    </cfRule>
  </conditionalFormatting>
  <conditionalFormatting sqref="C205">
    <cfRule type="cellIs" dxfId="240" priority="243" operator="equal">
      <formula>0</formula>
    </cfRule>
  </conditionalFormatting>
  <conditionalFormatting sqref="C205">
    <cfRule type="cellIs" dxfId="239" priority="242" operator="equal">
      <formula>0</formula>
    </cfRule>
  </conditionalFormatting>
  <conditionalFormatting sqref="C207">
    <cfRule type="cellIs" dxfId="238" priority="241" operator="equal">
      <formula>0</formula>
    </cfRule>
  </conditionalFormatting>
  <conditionalFormatting sqref="C207">
    <cfRule type="cellIs" dxfId="237" priority="240" operator="equal">
      <formula>0</formula>
    </cfRule>
  </conditionalFormatting>
  <conditionalFormatting sqref="B205">
    <cfRule type="cellIs" dxfId="236" priority="238" operator="equal">
      <formula>0</formula>
    </cfRule>
  </conditionalFormatting>
  <conditionalFormatting sqref="B205">
    <cfRule type="cellIs" dxfId="235" priority="239" operator="equal">
      <formula>0</formula>
    </cfRule>
  </conditionalFormatting>
  <conditionalFormatting sqref="C209 C219">
    <cfRule type="cellIs" dxfId="234" priority="236" operator="equal">
      <formula>0</formula>
    </cfRule>
  </conditionalFormatting>
  <conditionalFormatting sqref="C209 C219">
    <cfRule type="cellIs" dxfId="233" priority="237" operator="equal">
      <formula>0</formula>
    </cfRule>
  </conditionalFormatting>
  <conditionalFormatting sqref="C206">
    <cfRule type="cellIs" dxfId="232" priority="234" operator="equal">
      <formula>0</formula>
    </cfRule>
  </conditionalFormatting>
  <conditionalFormatting sqref="C206">
    <cfRule type="cellIs" dxfId="231" priority="235" operator="equal">
      <formula>0</formula>
    </cfRule>
  </conditionalFormatting>
  <conditionalFormatting sqref="A220:B220">
    <cfRule type="cellIs" dxfId="230" priority="232" operator="equal">
      <formula>0</formula>
    </cfRule>
  </conditionalFormatting>
  <conditionalFormatting sqref="A220:B220">
    <cfRule type="cellIs" dxfId="229" priority="233" operator="equal">
      <formula>0</formula>
    </cfRule>
  </conditionalFormatting>
  <conditionalFormatting sqref="C224">
    <cfRule type="cellIs" dxfId="228" priority="231" operator="equal">
      <formula>0</formula>
    </cfRule>
  </conditionalFormatting>
  <conditionalFormatting sqref="C224">
    <cfRule type="cellIs" dxfId="227" priority="230" operator="equal">
      <formula>0</formula>
    </cfRule>
  </conditionalFormatting>
  <conditionalFormatting sqref="C221">
    <cfRule type="cellIs" dxfId="226" priority="229" operator="equal">
      <formula>0</formula>
    </cfRule>
  </conditionalFormatting>
  <conditionalFormatting sqref="C221">
    <cfRule type="cellIs" dxfId="225" priority="228" operator="equal">
      <formula>0</formula>
    </cfRule>
  </conditionalFormatting>
  <conditionalFormatting sqref="C223">
    <cfRule type="cellIs" dxfId="224" priority="227" operator="equal">
      <formula>0</formula>
    </cfRule>
  </conditionalFormatting>
  <conditionalFormatting sqref="C223">
    <cfRule type="cellIs" dxfId="223" priority="226" operator="equal">
      <formula>0</formula>
    </cfRule>
  </conditionalFormatting>
  <conditionalFormatting sqref="B221">
    <cfRule type="cellIs" dxfId="222" priority="224" operator="equal">
      <formula>0</formula>
    </cfRule>
  </conditionalFormatting>
  <conditionalFormatting sqref="B221">
    <cfRule type="cellIs" dxfId="221" priority="225" operator="equal">
      <formula>0</formula>
    </cfRule>
  </conditionalFormatting>
  <conditionalFormatting sqref="C225">
    <cfRule type="cellIs" dxfId="220" priority="222" operator="equal">
      <formula>0</formula>
    </cfRule>
  </conditionalFormatting>
  <conditionalFormatting sqref="C225">
    <cfRule type="cellIs" dxfId="219" priority="223" operator="equal">
      <formula>0</formula>
    </cfRule>
  </conditionalFormatting>
  <conditionalFormatting sqref="C234">
    <cfRule type="cellIs" dxfId="218" priority="218" operator="equal">
      <formula>0</formula>
    </cfRule>
  </conditionalFormatting>
  <conditionalFormatting sqref="A227:B227">
    <cfRule type="cellIs" dxfId="217" priority="220" operator="equal">
      <formula>0</formula>
    </cfRule>
  </conditionalFormatting>
  <conditionalFormatting sqref="A227:B227">
    <cfRule type="cellIs" dxfId="216" priority="221" operator="equal">
      <formula>0</formula>
    </cfRule>
  </conditionalFormatting>
  <conditionalFormatting sqref="C234">
    <cfRule type="cellIs" dxfId="215" priority="219" operator="equal">
      <formula>0</formula>
    </cfRule>
  </conditionalFormatting>
  <conditionalFormatting sqref="B244">
    <cfRule type="cellIs" dxfId="214" priority="217" operator="equal">
      <formula>0</formula>
    </cfRule>
  </conditionalFormatting>
  <conditionalFormatting sqref="B242:B243">
    <cfRule type="cellIs" dxfId="213" priority="216" operator="equal">
      <formula>0</formula>
    </cfRule>
  </conditionalFormatting>
  <conditionalFormatting sqref="A240 C240:G240 I240:J240">
    <cfRule type="cellIs" dxfId="212" priority="215" operator="equal">
      <formula>0</formula>
    </cfRule>
  </conditionalFormatting>
  <conditionalFormatting sqref="A240 C240:G240 I240:J240">
    <cfRule type="cellIs" dxfId="211" priority="214" operator="equal">
      <formula>0</formula>
    </cfRule>
  </conditionalFormatting>
  <conditionalFormatting sqref="A245">
    <cfRule type="cellIs" dxfId="210" priority="190" operator="equal">
      <formula>0</formula>
    </cfRule>
  </conditionalFormatting>
  <conditionalFormatting sqref="A245">
    <cfRule type="cellIs" dxfId="209" priority="189" operator="equal">
      <formula>0</formula>
    </cfRule>
  </conditionalFormatting>
  <conditionalFormatting sqref="D243 A243 I243:J243 F243:G243">
    <cfRule type="cellIs" dxfId="208" priority="211" operator="equal">
      <formula>0</formula>
    </cfRule>
  </conditionalFormatting>
  <conditionalFormatting sqref="D243 A243 I243:J243 F243:G243">
    <cfRule type="cellIs" dxfId="207" priority="210" operator="equal">
      <formula>0</formula>
    </cfRule>
  </conditionalFormatting>
  <conditionalFormatting sqref="D242 A242 I242:J242 F242:G242">
    <cfRule type="cellIs" dxfId="206" priority="212" operator="equal">
      <formula>0</formula>
    </cfRule>
  </conditionalFormatting>
  <conditionalFormatting sqref="D242 A242 I242:J242 F242:G242">
    <cfRule type="cellIs" dxfId="205" priority="213" operator="equal">
      <formula>0</formula>
    </cfRule>
  </conditionalFormatting>
  <conditionalFormatting sqref="C243">
    <cfRule type="cellIs" dxfId="204" priority="204" operator="equal">
      <formula>0</formula>
    </cfRule>
  </conditionalFormatting>
  <conditionalFormatting sqref="C243">
    <cfRule type="cellIs" dxfId="203" priority="205" operator="equal">
      <formula>0</formula>
    </cfRule>
  </conditionalFormatting>
  <conditionalFormatting sqref="B240">
    <cfRule type="cellIs" dxfId="202" priority="208" operator="equal">
      <formula>0</formula>
    </cfRule>
  </conditionalFormatting>
  <conditionalFormatting sqref="B240">
    <cfRule type="cellIs" dxfId="201" priority="209" operator="equal">
      <formula>0</formula>
    </cfRule>
  </conditionalFormatting>
  <conditionalFormatting sqref="C242">
    <cfRule type="cellIs" dxfId="200" priority="207" operator="equal">
      <formula>0</formula>
    </cfRule>
  </conditionalFormatting>
  <conditionalFormatting sqref="C242">
    <cfRule type="cellIs" dxfId="199" priority="206" operator="equal">
      <formula>0</formula>
    </cfRule>
  </conditionalFormatting>
  <conditionalFormatting sqref="D241 A241 I241:J241 F241:G241">
    <cfRule type="cellIs" dxfId="198" priority="203" operator="equal">
      <formula>0</formula>
    </cfRule>
  </conditionalFormatting>
  <conditionalFormatting sqref="D241 A241 I241:J241 F241:G241">
    <cfRule type="cellIs" dxfId="197" priority="202" operator="equal">
      <formula>0</formula>
    </cfRule>
  </conditionalFormatting>
  <conditionalFormatting sqref="C241">
    <cfRule type="cellIs" dxfId="196" priority="201" operator="equal">
      <formula>0</formula>
    </cfRule>
  </conditionalFormatting>
  <conditionalFormatting sqref="C241">
    <cfRule type="cellIs" dxfId="195" priority="200" operator="equal">
      <formula>0</formula>
    </cfRule>
  </conditionalFormatting>
  <conditionalFormatting sqref="B246">
    <cfRule type="cellIs" dxfId="194" priority="199" operator="equal">
      <formula>0</formula>
    </cfRule>
  </conditionalFormatting>
  <conditionalFormatting sqref="D246:G246 A246 I246:J246">
    <cfRule type="cellIs" dxfId="193" priority="196" operator="equal">
      <formula>0</formula>
    </cfRule>
  </conditionalFormatting>
  <conditionalFormatting sqref="D246:G246 A246 I246:J246">
    <cfRule type="cellIs" dxfId="192" priority="195" operator="equal">
      <formula>0</formula>
    </cfRule>
  </conditionalFormatting>
  <conditionalFormatting sqref="D245:G245 I245:J245">
    <cfRule type="cellIs" dxfId="191" priority="197" operator="equal">
      <formula>0</formula>
    </cfRule>
  </conditionalFormatting>
  <conditionalFormatting sqref="D245:G245 I245:J245">
    <cfRule type="cellIs" dxfId="190" priority="198" operator="equal">
      <formula>0</formula>
    </cfRule>
  </conditionalFormatting>
  <conditionalFormatting sqref="C246">
    <cfRule type="cellIs" dxfId="189" priority="191" operator="equal">
      <formula>0</formula>
    </cfRule>
  </conditionalFormatting>
  <conditionalFormatting sqref="C246">
    <cfRule type="cellIs" dxfId="188" priority="192" operator="equal">
      <formula>0</formula>
    </cfRule>
  </conditionalFormatting>
  <conditionalFormatting sqref="C245">
    <cfRule type="cellIs" dxfId="187" priority="194" operator="equal">
      <formula>0</formula>
    </cfRule>
  </conditionalFormatting>
  <conditionalFormatting sqref="C245">
    <cfRule type="cellIs" dxfId="186" priority="193" operator="equal">
      <formula>0</formula>
    </cfRule>
  </conditionalFormatting>
  <conditionalFormatting sqref="B245">
    <cfRule type="cellIs" dxfId="185" priority="187" operator="equal">
      <formula>0</formula>
    </cfRule>
  </conditionalFormatting>
  <conditionalFormatting sqref="B245">
    <cfRule type="cellIs" dxfId="184" priority="188" operator="equal">
      <formula>0</formula>
    </cfRule>
  </conditionalFormatting>
  <conditionalFormatting sqref="C250">
    <cfRule type="cellIs" dxfId="183" priority="186" operator="equal">
      <formula>0</formula>
    </cfRule>
  </conditionalFormatting>
  <conditionalFormatting sqref="C250">
    <cfRule type="cellIs" dxfId="182" priority="185" operator="equal">
      <formula>0</formula>
    </cfRule>
  </conditionalFormatting>
  <conditionalFormatting sqref="B249">
    <cfRule type="cellIs" dxfId="181" priority="184" operator="equal">
      <formula>0</formula>
    </cfRule>
  </conditionalFormatting>
  <conditionalFormatting sqref="C249">
    <cfRule type="cellIs" dxfId="180" priority="182" operator="equal">
      <formula>0</formula>
    </cfRule>
  </conditionalFormatting>
  <conditionalFormatting sqref="C249">
    <cfRule type="cellIs" dxfId="179" priority="183" operator="equal">
      <formula>0</formula>
    </cfRule>
  </conditionalFormatting>
  <conditionalFormatting sqref="B254">
    <cfRule type="cellIs" dxfId="178" priority="176" operator="equal">
      <formula>0</formula>
    </cfRule>
  </conditionalFormatting>
  <conditionalFormatting sqref="A252:G252 I252:J252 A253:J253">
    <cfRule type="cellIs" dxfId="177" priority="181" operator="equal">
      <formula>0</formula>
    </cfRule>
  </conditionalFormatting>
  <conditionalFormatting sqref="A252:G252 I252:J252">
    <cfRule type="cellIs" dxfId="176" priority="180" operator="equal">
      <formula>0</formula>
    </cfRule>
  </conditionalFormatting>
  <conditionalFormatting sqref="A254">
    <cfRule type="cellIs" dxfId="175" priority="179" operator="equal">
      <formula>0</formula>
    </cfRule>
  </conditionalFormatting>
  <conditionalFormatting sqref="A254">
    <cfRule type="cellIs" dxfId="174" priority="178" operator="equal">
      <formula>0</formula>
    </cfRule>
  </conditionalFormatting>
  <conditionalFormatting sqref="B254">
    <cfRule type="cellIs" dxfId="173" priority="177" operator="equal">
      <formula>0</formula>
    </cfRule>
  </conditionalFormatting>
  <conditionalFormatting sqref="B256">
    <cfRule type="cellIs" dxfId="172" priority="172" operator="equal">
      <formula>0</formula>
    </cfRule>
  </conditionalFormatting>
  <conditionalFormatting sqref="A256">
    <cfRule type="cellIs" dxfId="171" priority="175" operator="equal">
      <formula>0</formula>
    </cfRule>
  </conditionalFormatting>
  <conditionalFormatting sqref="A256">
    <cfRule type="cellIs" dxfId="170" priority="174" operator="equal">
      <formula>0</formula>
    </cfRule>
  </conditionalFormatting>
  <conditionalFormatting sqref="B256">
    <cfRule type="cellIs" dxfId="169" priority="173" operator="equal">
      <formula>0</formula>
    </cfRule>
  </conditionalFormatting>
  <conditionalFormatting sqref="B272 B274 B277:B278 B282">
    <cfRule type="cellIs" dxfId="168" priority="161" operator="equal">
      <formula>0</formula>
    </cfRule>
  </conditionalFormatting>
  <conditionalFormatting sqref="B259">
    <cfRule type="cellIs" dxfId="167" priority="169" operator="equal">
      <formula>0</formula>
    </cfRule>
  </conditionalFormatting>
  <conditionalFormatting sqref="A259 C259">
    <cfRule type="cellIs" dxfId="166" priority="171" operator="equal">
      <formula>0</formula>
    </cfRule>
  </conditionalFormatting>
  <conditionalFormatting sqref="B259">
    <cfRule type="cellIs" dxfId="165" priority="170" operator="equal">
      <formula>0</formula>
    </cfRule>
  </conditionalFormatting>
  <conditionalFormatting sqref="B261">
    <cfRule type="cellIs" dxfId="164" priority="166" operator="equal">
      <formula>0</formula>
    </cfRule>
  </conditionalFormatting>
  <conditionalFormatting sqref="A261 C261">
    <cfRule type="cellIs" dxfId="163" priority="168" operator="equal">
      <formula>0</formula>
    </cfRule>
  </conditionalFormatting>
  <conditionalFormatting sqref="B261">
    <cfRule type="cellIs" dxfId="162" priority="167" operator="equal">
      <formula>0</formula>
    </cfRule>
  </conditionalFormatting>
  <conditionalFormatting sqref="B263">
    <cfRule type="cellIs" dxfId="161" priority="163" operator="equal">
      <formula>0</formula>
    </cfRule>
  </conditionalFormatting>
  <conditionalFormatting sqref="A263 C263">
    <cfRule type="cellIs" dxfId="160" priority="165" operator="equal">
      <formula>0</formula>
    </cfRule>
  </conditionalFormatting>
  <conditionalFormatting sqref="B263">
    <cfRule type="cellIs" dxfId="159" priority="164" operator="equal">
      <formula>0</formula>
    </cfRule>
  </conditionalFormatting>
  <conditionalFormatting sqref="B264">
    <cfRule type="cellIs" dxfId="158" priority="162" operator="equal">
      <formula>0</formula>
    </cfRule>
  </conditionalFormatting>
  <conditionalFormatting sqref="A268">
    <cfRule type="cellIs" dxfId="157" priority="160" operator="equal">
      <formula>0</formula>
    </cfRule>
  </conditionalFormatting>
  <conditionalFormatting sqref="A268">
    <cfRule type="cellIs" dxfId="156" priority="159" operator="equal">
      <formula>0</formula>
    </cfRule>
  </conditionalFormatting>
  <conditionalFormatting sqref="B268">
    <cfRule type="cellIs" dxfId="155" priority="157" operator="equal">
      <formula>0</formula>
    </cfRule>
  </conditionalFormatting>
  <conditionalFormatting sqref="B268">
    <cfRule type="cellIs" dxfId="154" priority="158" operator="equal">
      <formula>0</formula>
    </cfRule>
  </conditionalFormatting>
  <conditionalFormatting sqref="B269">
    <cfRule type="cellIs" dxfId="153" priority="153" operator="equal">
      <formula>0</formula>
    </cfRule>
  </conditionalFormatting>
  <conditionalFormatting sqref="A269">
    <cfRule type="cellIs" dxfId="152" priority="156" operator="equal">
      <formula>0</formula>
    </cfRule>
  </conditionalFormatting>
  <conditionalFormatting sqref="A269">
    <cfRule type="cellIs" dxfId="151" priority="155" operator="equal">
      <formula>0</formula>
    </cfRule>
  </conditionalFormatting>
  <conditionalFormatting sqref="B269">
    <cfRule type="cellIs" dxfId="150" priority="154" operator="equal">
      <formula>0</formula>
    </cfRule>
  </conditionalFormatting>
  <conditionalFormatting sqref="B271">
    <cfRule type="cellIs" dxfId="149" priority="149" operator="equal">
      <formula>0</formula>
    </cfRule>
  </conditionalFormatting>
  <conditionalFormatting sqref="A271">
    <cfRule type="cellIs" dxfId="148" priority="152" operator="equal">
      <formula>0</formula>
    </cfRule>
  </conditionalFormatting>
  <conditionalFormatting sqref="A271">
    <cfRule type="cellIs" dxfId="147" priority="151" operator="equal">
      <formula>0</formula>
    </cfRule>
  </conditionalFormatting>
  <conditionalFormatting sqref="B271">
    <cfRule type="cellIs" dxfId="146" priority="150" operator="equal">
      <formula>0</formula>
    </cfRule>
  </conditionalFormatting>
  <conditionalFormatting sqref="C273">
    <cfRule type="cellIs" dxfId="145" priority="148" operator="equal">
      <formula>0</formula>
    </cfRule>
  </conditionalFormatting>
  <conditionalFormatting sqref="C273">
    <cfRule type="cellIs" dxfId="144" priority="147" operator="equal">
      <formula>0</formula>
    </cfRule>
  </conditionalFormatting>
  <conditionalFormatting sqref="A273">
    <cfRule type="cellIs" dxfId="143" priority="146" operator="equal">
      <formula>0</formula>
    </cfRule>
  </conditionalFormatting>
  <conditionalFormatting sqref="A273">
    <cfRule type="cellIs" dxfId="142" priority="145" operator="equal">
      <formula>0</formula>
    </cfRule>
  </conditionalFormatting>
  <conditionalFormatting sqref="B273">
    <cfRule type="cellIs" dxfId="141" priority="143" operator="equal">
      <formula>0</formula>
    </cfRule>
  </conditionalFormatting>
  <conditionalFormatting sqref="B273">
    <cfRule type="cellIs" dxfId="140" priority="144" operator="equal">
      <formula>0</formula>
    </cfRule>
  </conditionalFormatting>
  <conditionalFormatting sqref="C275">
    <cfRule type="cellIs" dxfId="139" priority="142" operator="equal">
      <formula>0</formula>
    </cfRule>
  </conditionalFormatting>
  <conditionalFormatting sqref="C275">
    <cfRule type="cellIs" dxfId="138" priority="141" operator="equal">
      <formula>0</formula>
    </cfRule>
  </conditionalFormatting>
  <conditionalFormatting sqref="A275">
    <cfRule type="cellIs" dxfId="137" priority="140" operator="equal">
      <formula>0</formula>
    </cfRule>
  </conditionalFormatting>
  <conditionalFormatting sqref="A275">
    <cfRule type="cellIs" dxfId="136" priority="139" operator="equal">
      <formula>0</formula>
    </cfRule>
  </conditionalFormatting>
  <conditionalFormatting sqref="B275">
    <cfRule type="cellIs" dxfId="135" priority="137" operator="equal">
      <formula>0</formula>
    </cfRule>
  </conditionalFormatting>
  <conditionalFormatting sqref="B275">
    <cfRule type="cellIs" dxfId="134" priority="138" operator="equal">
      <formula>0</formula>
    </cfRule>
  </conditionalFormatting>
  <conditionalFormatting sqref="E17:E20">
    <cfRule type="cellIs" dxfId="133" priority="136" operator="equal">
      <formula>0</formula>
    </cfRule>
  </conditionalFormatting>
  <conditionalFormatting sqref="E66">
    <cfRule type="cellIs" dxfId="132" priority="135" operator="equal">
      <formula>0</formula>
    </cfRule>
  </conditionalFormatting>
  <conditionalFormatting sqref="E130:E139 E141:E145">
    <cfRule type="cellIs" dxfId="131" priority="134" operator="equal">
      <formula>0</formula>
    </cfRule>
  </conditionalFormatting>
  <conditionalFormatting sqref="E162">
    <cfRule type="cellIs" dxfId="130" priority="133" operator="equal">
      <formula>0</formula>
    </cfRule>
  </conditionalFormatting>
  <conditionalFormatting sqref="E165:E167">
    <cfRule type="cellIs" dxfId="129" priority="132" operator="equal">
      <formula>0</formula>
    </cfRule>
  </conditionalFormatting>
  <conditionalFormatting sqref="E172:E173">
    <cfRule type="cellIs" dxfId="128" priority="131" operator="equal">
      <formula>0</formula>
    </cfRule>
  </conditionalFormatting>
  <conditionalFormatting sqref="E194">
    <cfRule type="cellIs" dxfId="127" priority="130" operator="equal">
      <formula>0</formula>
    </cfRule>
  </conditionalFormatting>
  <conditionalFormatting sqref="E197:E199">
    <cfRule type="cellIs" dxfId="126" priority="129" operator="equal">
      <formula>0</formula>
    </cfRule>
  </conditionalFormatting>
  <conditionalFormatting sqref="E201">
    <cfRule type="cellIs" dxfId="125" priority="128" operator="equal">
      <formula>0</formula>
    </cfRule>
  </conditionalFormatting>
  <conditionalFormatting sqref="E205:E219">
    <cfRule type="cellIs" dxfId="124" priority="127" operator="equal">
      <formula>0</formula>
    </cfRule>
  </conditionalFormatting>
  <conditionalFormatting sqref="E221 E224:E225">
    <cfRule type="cellIs" dxfId="123" priority="126" operator="equal">
      <formula>0</formula>
    </cfRule>
  </conditionalFormatting>
  <conditionalFormatting sqref="E254">
    <cfRule type="cellIs" dxfId="122" priority="125" operator="equal">
      <formula>0</formula>
    </cfRule>
  </conditionalFormatting>
  <conditionalFormatting sqref="E259">
    <cfRule type="cellIs" dxfId="121" priority="124" operator="equal">
      <formula>0</formula>
    </cfRule>
  </conditionalFormatting>
  <conditionalFormatting sqref="E261">
    <cfRule type="cellIs" dxfId="120" priority="123" operator="equal">
      <formula>0</formula>
    </cfRule>
  </conditionalFormatting>
  <conditionalFormatting sqref="E269">
    <cfRule type="cellIs" dxfId="119" priority="122" operator="equal">
      <formula>0</formula>
    </cfRule>
  </conditionalFormatting>
  <conditionalFormatting sqref="E271">
    <cfRule type="cellIs" dxfId="118" priority="121" operator="equal">
      <formula>0</formula>
    </cfRule>
  </conditionalFormatting>
  <conditionalFormatting sqref="E273">
    <cfRule type="cellIs" dxfId="117" priority="120" operator="equal">
      <formula>0</formula>
    </cfRule>
  </conditionalFormatting>
  <conditionalFormatting sqref="E277:E278">
    <cfRule type="cellIs" dxfId="116" priority="119" operator="equal">
      <formula>0</formula>
    </cfRule>
  </conditionalFormatting>
  <conditionalFormatting sqref="E223">
    <cfRule type="cellIs" dxfId="115" priority="118" operator="equal">
      <formula>0</formula>
    </cfRule>
  </conditionalFormatting>
  <conditionalFormatting sqref="A72:J72">
    <cfRule type="cellIs" dxfId="114" priority="117" operator="equal">
      <formula>0</formula>
    </cfRule>
  </conditionalFormatting>
  <conditionalFormatting sqref="H140:J140">
    <cfRule type="cellIs" dxfId="113" priority="116" operator="equal">
      <formula>0</formula>
    </cfRule>
  </conditionalFormatting>
  <conditionalFormatting sqref="F140:G140 A140:D140">
    <cfRule type="cellIs" dxfId="112" priority="115" operator="equal">
      <formula>0</formula>
    </cfRule>
  </conditionalFormatting>
  <conditionalFormatting sqref="E140">
    <cfRule type="cellIs" dxfId="111" priority="114" operator="equal">
      <formula>0</formula>
    </cfRule>
  </conditionalFormatting>
  <conditionalFormatting sqref="B173">
    <cfRule type="cellIs" dxfId="110" priority="113" operator="equal">
      <formula>0</formula>
    </cfRule>
  </conditionalFormatting>
  <conditionalFormatting sqref="H170:J171">
    <cfRule type="cellIs" dxfId="109" priority="112" operator="equal">
      <formula>0</formula>
    </cfRule>
  </conditionalFormatting>
  <conditionalFormatting sqref="A170:A171 D170:D171 F170:G171">
    <cfRule type="cellIs" dxfId="108" priority="111" operator="equal">
      <formula>0</formula>
    </cfRule>
  </conditionalFormatting>
  <conditionalFormatting sqref="B170:B171">
    <cfRule type="cellIs" dxfId="107" priority="110" operator="equal">
      <formula>0</formula>
    </cfRule>
  </conditionalFormatting>
  <conditionalFormatting sqref="C170">
    <cfRule type="cellIs" dxfId="106" priority="108" operator="equal">
      <formula>0</formula>
    </cfRule>
  </conditionalFormatting>
  <conditionalFormatting sqref="C170">
    <cfRule type="cellIs" dxfId="105" priority="109" operator="equal">
      <formula>0</formula>
    </cfRule>
  </conditionalFormatting>
  <conditionalFormatting sqref="E170:E171">
    <cfRule type="cellIs" dxfId="104" priority="107" operator="equal">
      <formula>0</formula>
    </cfRule>
  </conditionalFormatting>
  <conditionalFormatting sqref="H191:H192">
    <cfRule type="cellIs" dxfId="103" priority="106" operator="equal">
      <formula>0</formula>
    </cfRule>
  </conditionalFormatting>
  <conditionalFormatting sqref="B192">
    <cfRule type="cellIs" dxfId="102" priority="98" operator="equal">
      <formula>0</formula>
    </cfRule>
  </conditionalFormatting>
  <conditionalFormatting sqref="B191">
    <cfRule type="cellIs" dxfId="101" priority="103" operator="equal">
      <formula>0</formula>
    </cfRule>
  </conditionalFormatting>
  <conditionalFormatting sqref="A192 C192:D192 I192:J192 F192:G192">
    <cfRule type="cellIs" dxfId="100" priority="100" operator="equal">
      <formula>0</formula>
    </cfRule>
  </conditionalFormatting>
  <conditionalFormatting sqref="B192">
    <cfRule type="cellIs" dxfId="99" priority="99" operator="equal">
      <formula>0</formula>
    </cfRule>
  </conditionalFormatting>
  <conditionalFormatting sqref="A191 C191:D191 I191:J191 F191:G191">
    <cfRule type="cellIs" dxfId="98" priority="105" operator="equal">
      <formula>0</formula>
    </cfRule>
  </conditionalFormatting>
  <conditionalFormatting sqref="B191">
    <cfRule type="cellIs" dxfId="97" priority="102" operator="equal">
      <formula>0</formula>
    </cfRule>
  </conditionalFormatting>
  <conditionalFormatting sqref="A192 C192:D192 I192:J192 F192:G192">
    <cfRule type="cellIs" dxfId="96" priority="101" operator="equal">
      <formula>0</formula>
    </cfRule>
  </conditionalFormatting>
  <conditionalFormatting sqref="A191 C191:D191 I191:J191 F191:G191">
    <cfRule type="cellIs" dxfId="95" priority="104" operator="equal">
      <formula>0</formula>
    </cfRule>
  </conditionalFormatting>
  <conditionalFormatting sqref="E191:E192">
    <cfRule type="cellIs" dxfId="94" priority="97" operator="equal">
      <formula>0</formula>
    </cfRule>
  </conditionalFormatting>
  <conditionalFormatting sqref="C198">
    <cfRule type="cellIs" dxfId="93" priority="96" operator="equal">
      <formula>0</formula>
    </cfRule>
  </conditionalFormatting>
  <conditionalFormatting sqref="C198">
    <cfRule type="cellIs" dxfId="92" priority="95" operator="equal">
      <formula>0</formula>
    </cfRule>
  </conditionalFormatting>
  <conditionalFormatting sqref="B198">
    <cfRule type="cellIs" dxfId="91" priority="93" operator="equal">
      <formula>0</formula>
    </cfRule>
  </conditionalFormatting>
  <conditionalFormatting sqref="B198">
    <cfRule type="cellIs" dxfId="90" priority="94" operator="equal">
      <formula>0</formula>
    </cfRule>
  </conditionalFormatting>
  <conditionalFormatting sqref="D222 A222 F222:J222">
    <cfRule type="cellIs" dxfId="89" priority="92" operator="equal">
      <formula>0</formula>
    </cfRule>
  </conditionalFormatting>
  <conditionalFormatting sqref="C222">
    <cfRule type="cellIs" dxfId="88" priority="91" operator="equal">
      <formula>0</formula>
    </cfRule>
  </conditionalFormatting>
  <conditionalFormatting sqref="C222">
    <cfRule type="cellIs" dxfId="87" priority="90" operator="equal">
      <formula>0</formula>
    </cfRule>
  </conditionalFormatting>
  <conditionalFormatting sqref="B222">
    <cfRule type="cellIs" dxfId="86" priority="88" operator="equal">
      <formula>0</formula>
    </cfRule>
  </conditionalFormatting>
  <conditionalFormatting sqref="B222">
    <cfRule type="cellIs" dxfId="85" priority="89" operator="equal">
      <formula>0</formula>
    </cfRule>
  </conditionalFormatting>
  <conditionalFormatting sqref="E222">
    <cfRule type="cellIs" dxfId="84" priority="87" operator="equal">
      <formula>0</formula>
    </cfRule>
  </conditionalFormatting>
  <conditionalFormatting sqref="B235:B236">
    <cfRule type="cellIs" dxfId="83" priority="86" operator="equal">
      <formula>0</formula>
    </cfRule>
  </conditionalFormatting>
  <conditionalFormatting sqref="C236">
    <cfRule type="cellIs" dxfId="82" priority="85" operator="equal">
      <formula>0</formula>
    </cfRule>
  </conditionalFormatting>
  <conditionalFormatting sqref="C236">
    <cfRule type="cellIs" dxfId="81" priority="84" operator="equal">
      <formula>0</formula>
    </cfRule>
  </conditionalFormatting>
  <conditionalFormatting sqref="C235">
    <cfRule type="cellIs" dxfId="80" priority="82" operator="equal">
      <formula>0</formula>
    </cfRule>
  </conditionalFormatting>
  <conditionalFormatting sqref="C235">
    <cfRule type="cellIs" dxfId="79" priority="83" operator="equal">
      <formula>0</formula>
    </cfRule>
  </conditionalFormatting>
  <conditionalFormatting sqref="H276:J276">
    <cfRule type="cellIs" dxfId="78" priority="81" operator="equal">
      <formula>0</formula>
    </cfRule>
  </conditionalFormatting>
  <conditionalFormatting sqref="A276 C276:D276 F276:G276">
    <cfRule type="cellIs" dxfId="77" priority="80" operator="equal">
      <formula>0</formula>
    </cfRule>
  </conditionalFormatting>
  <conditionalFormatting sqref="A276 C276:D276 F276:G276">
    <cfRule type="cellIs" dxfId="76" priority="79" operator="equal">
      <formula>0</formula>
    </cfRule>
  </conditionalFormatting>
  <conditionalFormatting sqref="B276">
    <cfRule type="cellIs" dxfId="75" priority="78" operator="equal">
      <formula>0</formula>
    </cfRule>
  </conditionalFormatting>
  <conditionalFormatting sqref="E276">
    <cfRule type="cellIs" dxfId="74" priority="77" operator="equal">
      <formula>0</formula>
    </cfRule>
  </conditionalFormatting>
  <conditionalFormatting sqref="H280:J281">
    <cfRule type="cellIs" dxfId="73" priority="76" operator="equal">
      <formula>0</formula>
    </cfRule>
  </conditionalFormatting>
  <conditionalFormatting sqref="A280:A281 C280:D281 F280:G281">
    <cfRule type="cellIs" dxfId="72" priority="75" operator="equal">
      <formula>0</formula>
    </cfRule>
  </conditionalFormatting>
  <conditionalFormatting sqref="A280:A281 C280:D281 F280:G281">
    <cfRule type="cellIs" dxfId="71" priority="74" operator="equal">
      <formula>0</formula>
    </cfRule>
  </conditionalFormatting>
  <conditionalFormatting sqref="B280:B281">
    <cfRule type="cellIs" dxfId="70" priority="73" operator="equal">
      <formula>0</formula>
    </cfRule>
  </conditionalFormatting>
  <conditionalFormatting sqref="E280:E281">
    <cfRule type="cellIs" dxfId="69" priority="72" operator="equal">
      <formula>0</formula>
    </cfRule>
  </conditionalFormatting>
  <conditionalFormatting sqref="H279:J279">
    <cfRule type="cellIs" dxfId="68" priority="71" operator="equal">
      <formula>0</formula>
    </cfRule>
  </conditionalFormatting>
  <conditionalFormatting sqref="A279 C279:D279 F279:G279">
    <cfRule type="cellIs" dxfId="67" priority="70" operator="equal">
      <formula>0</formula>
    </cfRule>
  </conditionalFormatting>
  <conditionalFormatting sqref="A279 C279:D279 F279:G279">
    <cfRule type="cellIs" dxfId="66" priority="69" operator="equal">
      <formula>0</formula>
    </cfRule>
  </conditionalFormatting>
  <conditionalFormatting sqref="B279">
    <cfRule type="cellIs" dxfId="65" priority="68" operator="equal">
      <formula>0</formula>
    </cfRule>
  </conditionalFormatting>
  <conditionalFormatting sqref="E279">
    <cfRule type="cellIs" dxfId="64" priority="67" operator="equal">
      <formula>0</formula>
    </cfRule>
  </conditionalFormatting>
  <conditionalFormatting sqref="H283:J283 H285:J286">
    <cfRule type="cellIs" dxfId="63" priority="66" operator="equal">
      <formula>0</formula>
    </cfRule>
  </conditionalFormatting>
  <conditionalFormatting sqref="A285:A286 D283:G283 C285:D286 F285:G286">
    <cfRule type="cellIs" dxfId="62" priority="65" operator="equal">
      <formula>0</formula>
    </cfRule>
  </conditionalFormatting>
  <conditionalFormatting sqref="A285:A286 D283:G283 C285:D286 F285:G286">
    <cfRule type="cellIs" dxfId="61" priority="64" operator="equal">
      <formula>0</formula>
    </cfRule>
  </conditionalFormatting>
  <conditionalFormatting sqref="B285:B286">
    <cfRule type="cellIs" dxfId="60" priority="63" operator="equal">
      <formula>0</formula>
    </cfRule>
  </conditionalFormatting>
  <conditionalFormatting sqref="C283">
    <cfRule type="cellIs" dxfId="59" priority="62" operator="equal">
      <formula>0</formula>
    </cfRule>
  </conditionalFormatting>
  <conditionalFormatting sqref="C283">
    <cfRule type="cellIs" dxfId="58" priority="61" operator="equal">
      <formula>0</formula>
    </cfRule>
  </conditionalFormatting>
  <conditionalFormatting sqref="A283">
    <cfRule type="cellIs" dxfId="57" priority="60" operator="equal">
      <formula>0</formula>
    </cfRule>
  </conditionalFormatting>
  <conditionalFormatting sqref="A283">
    <cfRule type="cellIs" dxfId="56" priority="59" operator="equal">
      <formula>0</formula>
    </cfRule>
  </conditionalFormatting>
  <conditionalFormatting sqref="B283">
    <cfRule type="cellIs" dxfId="55" priority="57" operator="equal">
      <formula>0</formula>
    </cfRule>
  </conditionalFormatting>
  <conditionalFormatting sqref="B283">
    <cfRule type="cellIs" dxfId="54" priority="58" operator="equal">
      <formula>0</formula>
    </cfRule>
  </conditionalFormatting>
  <conditionalFormatting sqref="E285:E286">
    <cfRule type="cellIs" dxfId="53" priority="56" operator="equal">
      <formula>0</formula>
    </cfRule>
  </conditionalFormatting>
  <conditionalFormatting sqref="H284:J284">
    <cfRule type="cellIs" dxfId="52" priority="55" operator="equal">
      <formula>0</formula>
    </cfRule>
  </conditionalFormatting>
  <conditionalFormatting sqref="A284 C284:D284 F284:G284">
    <cfRule type="cellIs" dxfId="51" priority="54" operator="equal">
      <formula>0</formula>
    </cfRule>
  </conditionalFormatting>
  <conditionalFormatting sqref="A284 C284:D284 F284:G284">
    <cfRule type="cellIs" dxfId="50" priority="53" operator="equal">
      <formula>0</formula>
    </cfRule>
  </conditionalFormatting>
  <conditionalFormatting sqref="B284">
    <cfRule type="cellIs" dxfId="49" priority="52" operator="equal">
      <formula>0</formula>
    </cfRule>
  </conditionalFormatting>
  <conditionalFormatting sqref="E284">
    <cfRule type="cellIs" dxfId="48" priority="51" operator="equal">
      <formula>0</formula>
    </cfRule>
  </conditionalFormatting>
  <conditionalFormatting sqref="B105">
    <cfRule type="cellIs" dxfId="47" priority="50" operator="equal">
      <formula>0</formula>
    </cfRule>
  </conditionalFormatting>
  <conditionalFormatting sqref="B105">
    <cfRule type="cellIs" dxfId="46" priority="49" operator="equal">
      <formula>0</formula>
    </cfRule>
  </conditionalFormatting>
  <conditionalFormatting sqref="B117">
    <cfRule type="cellIs" dxfId="45" priority="48" operator="equal">
      <formula>0</formula>
    </cfRule>
  </conditionalFormatting>
  <conditionalFormatting sqref="B89:B90">
    <cfRule type="cellIs" dxfId="44" priority="47" operator="equal">
      <formula>0</formula>
    </cfRule>
  </conditionalFormatting>
  <conditionalFormatting sqref="B87">
    <cfRule type="cellIs" dxfId="43" priority="46" operator="equal">
      <formula>0</formula>
    </cfRule>
  </conditionalFormatting>
  <conditionalFormatting sqref="B86">
    <cfRule type="cellIs" dxfId="42" priority="45" operator="equal">
      <formula>0</formula>
    </cfRule>
  </conditionalFormatting>
  <conditionalFormatting sqref="B88">
    <cfRule type="cellIs" dxfId="41" priority="44" operator="equal">
      <formula>0</formula>
    </cfRule>
  </conditionalFormatting>
  <conditionalFormatting sqref="E183:E184">
    <cfRule type="cellIs" dxfId="40" priority="43" operator="equal">
      <formula>0</formula>
    </cfRule>
  </conditionalFormatting>
  <conditionalFormatting sqref="B95:D96">
    <cfRule type="cellIs" dxfId="39" priority="42" operator="equal">
      <formula>0</formula>
    </cfRule>
  </conditionalFormatting>
  <conditionalFormatting sqref="E95:E96">
    <cfRule type="cellIs" dxfId="38" priority="41" operator="equal">
      <formula>0</formula>
    </cfRule>
  </conditionalFormatting>
  <conditionalFormatting sqref="B204">
    <cfRule type="cellIs" dxfId="37" priority="39" operator="equal">
      <formula>0</formula>
    </cfRule>
  </conditionalFormatting>
  <conditionalFormatting sqref="B204">
    <cfRule type="cellIs" dxfId="36" priority="40" operator="equal">
      <formula>0</formula>
    </cfRule>
  </conditionalFormatting>
  <conditionalFormatting sqref="B210">
    <cfRule type="cellIs" dxfId="35" priority="38" operator="equal">
      <formula>0</formula>
    </cfRule>
  </conditionalFormatting>
  <conditionalFormatting sqref="C210">
    <cfRule type="cellIs" dxfId="34" priority="36" operator="equal">
      <formula>0</formula>
    </cfRule>
  </conditionalFormatting>
  <conditionalFormatting sqref="C210">
    <cfRule type="cellIs" dxfId="33" priority="37" operator="equal">
      <formula>0</formula>
    </cfRule>
  </conditionalFormatting>
  <conditionalFormatting sqref="B211:B213">
    <cfRule type="cellIs" dxfId="32" priority="35" operator="equal">
      <formula>0</formula>
    </cfRule>
  </conditionalFormatting>
  <conditionalFormatting sqref="C212">
    <cfRule type="cellIs" dxfId="31" priority="34" operator="equal">
      <formula>0</formula>
    </cfRule>
  </conditionalFormatting>
  <conditionalFormatting sqref="C212">
    <cfRule type="cellIs" dxfId="30" priority="33" operator="equal">
      <formula>0</formula>
    </cfRule>
  </conditionalFormatting>
  <conditionalFormatting sqref="C211">
    <cfRule type="cellIs" dxfId="29" priority="32" operator="equal">
      <formula>0</formula>
    </cfRule>
  </conditionalFormatting>
  <conditionalFormatting sqref="C211">
    <cfRule type="cellIs" dxfId="28" priority="31" operator="equal">
      <formula>0</formula>
    </cfRule>
  </conditionalFormatting>
  <conditionalFormatting sqref="C213">
    <cfRule type="cellIs" dxfId="27" priority="29" operator="equal">
      <formula>0</formula>
    </cfRule>
  </conditionalFormatting>
  <conditionalFormatting sqref="C213">
    <cfRule type="cellIs" dxfId="26" priority="30" operator="equal">
      <formula>0</formula>
    </cfRule>
  </conditionalFormatting>
  <conditionalFormatting sqref="B214">
    <cfRule type="cellIs" dxfId="25" priority="28" operator="equal">
      <formula>0</formula>
    </cfRule>
  </conditionalFormatting>
  <conditionalFormatting sqref="C214">
    <cfRule type="cellIs" dxfId="24" priority="26" operator="equal">
      <formula>0</formula>
    </cfRule>
  </conditionalFormatting>
  <conditionalFormatting sqref="C214">
    <cfRule type="cellIs" dxfId="23" priority="27" operator="equal">
      <formula>0</formula>
    </cfRule>
  </conditionalFormatting>
  <conditionalFormatting sqref="B215:B218">
    <cfRule type="cellIs" dxfId="22" priority="25" operator="equal">
      <formula>0</formula>
    </cfRule>
  </conditionalFormatting>
  <conditionalFormatting sqref="C216:C217">
    <cfRule type="cellIs" dxfId="21" priority="24" operator="equal">
      <formula>0</formula>
    </cfRule>
  </conditionalFormatting>
  <conditionalFormatting sqref="C216:C217">
    <cfRule type="cellIs" dxfId="20" priority="23" operator="equal">
      <formula>0</formula>
    </cfRule>
  </conditionalFormatting>
  <conditionalFormatting sqref="C215">
    <cfRule type="cellIs" dxfId="19" priority="22" operator="equal">
      <formula>0</formula>
    </cfRule>
  </conditionalFormatting>
  <conditionalFormatting sqref="C215">
    <cfRule type="cellIs" dxfId="18" priority="21" operator="equal">
      <formula>0</formula>
    </cfRule>
  </conditionalFormatting>
  <conditionalFormatting sqref="C218">
    <cfRule type="cellIs" dxfId="17" priority="19" operator="equal">
      <formula>0</formula>
    </cfRule>
  </conditionalFormatting>
  <conditionalFormatting sqref="C218">
    <cfRule type="cellIs" dxfId="16" priority="20" operator="equal">
      <formula>0</formula>
    </cfRule>
  </conditionalFormatting>
  <conditionalFormatting sqref="C251">
    <cfRule type="cellIs" dxfId="15" priority="14" operator="equal">
      <formula>0</formula>
    </cfRule>
  </conditionalFormatting>
  <conditionalFormatting sqref="B251 E251 H251">
    <cfRule type="cellIs" dxfId="14" priority="18" operator="equal">
      <formula>0</formula>
    </cfRule>
  </conditionalFormatting>
  <conditionalFormatting sqref="A251 I251:J251 D251 F251:G251">
    <cfRule type="cellIs" dxfId="13" priority="17" operator="equal">
      <formula>0</formula>
    </cfRule>
  </conditionalFormatting>
  <conditionalFormatting sqref="A251 I251:J251 D251 F251:G251">
    <cfRule type="cellIs" dxfId="12" priority="16" operator="equal">
      <formula>0</formula>
    </cfRule>
  </conditionalFormatting>
  <conditionalFormatting sqref="C251">
    <cfRule type="cellIs" dxfId="11" priority="15" operator="equal">
      <formula>0</formula>
    </cfRule>
  </conditionalFormatting>
  <conditionalFormatting sqref="B43:E43">
    <cfRule type="cellIs" dxfId="10" priority="13" operator="equal">
      <formula>0</formula>
    </cfRule>
  </conditionalFormatting>
  <conditionalFormatting sqref="C123:E123">
    <cfRule type="cellIs" dxfId="9" priority="12" operator="equal">
      <formula>0</formula>
    </cfRule>
  </conditionalFormatting>
  <conditionalFormatting sqref="B123">
    <cfRule type="cellIs" dxfId="8" priority="11" operator="equal">
      <formula>0</formula>
    </cfRule>
  </conditionalFormatting>
  <conditionalFormatting sqref="B127:E127">
    <cfRule type="cellIs" dxfId="7" priority="10" operator="equal">
      <formula>0</formula>
    </cfRule>
  </conditionalFormatting>
  <conditionalFormatting sqref="C171">
    <cfRule type="cellIs" dxfId="6" priority="8" operator="equal">
      <formula>0</formula>
    </cfRule>
  </conditionalFormatting>
  <conditionalFormatting sqref="C171">
    <cfRule type="cellIs" dxfId="5" priority="9" operator="equal">
      <formula>0</formula>
    </cfRule>
  </conditionalFormatting>
  <conditionalFormatting sqref="E256">
    <cfRule type="cellIs" dxfId="4" priority="7" operator="equal">
      <formula>0</formula>
    </cfRule>
  </conditionalFormatting>
  <conditionalFormatting sqref="B106:E106">
    <cfRule type="cellIs" dxfId="3" priority="6" operator="equal">
      <formula>0</formula>
    </cfRule>
  </conditionalFormatting>
  <conditionalFormatting sqref="E248">
    <cfRule type="cellIs" dxfId="2" priority="5" operator="equal">
      <formula>0</formula>
    </cfRule>
  </conditionalFormatting>
  <conditionalFormatting sqref="B126:J126">
    <cfRule type="cellIs" dxfId="1" priority="4" operator="equal">
      <formula>0</formula>
    </cfRule>
  </conditionalFormatting>
  <conditionalFormatting sqref="B119:J119">
    <cfRule type="cellIs" dxfId="0" priority="1" operator="equal">
      <formula>0</formula>
    </cfRule>
  </conditionalFormatting>
  <dataValidations disablePrompts="1" count="1">
    <dataValidation type="whole" allowBlank="1" showInputMessage="1" showErrorMessage="1" sqref="L7:L15" xr:uid="{00000000-0002-0000-0100-000000000000}">
      <formula1>1</formula1>
      <formula2>3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portrait" r:id="rId1"/>
  <headerFooter>
    <oddFooter>&amp;L&amp;"Calibri,Normal"&amp;9&amp;K00-027&amp;A&amp;C&amp;"Calibri,Normal"&amp;9 &amp;K00-022NOVEMBRE 2024&amp;R&amp;"Calibri,Normal"&amp;9&amp;K00-027page &amp;P | &amp;N</oddFooter>
  </headerFooter>
  <rowBreaks count="4" manualBreakCount="4">
    <brk id="65" max="9" man="1"/>
    <brk id="128" max="9" man="1"/>
    <brk id="185" max="9" man="1"/>
    <brk id="252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SEMID-1961440174-5501811</_dlc_DocId>
    <_dlc_DocIdUrl xmlns="b04edff7-1948-4699-80af-b07ebc22511e">
      <Url>https://sembreizh35.sharepoint.com/sites/ged-sembreizh/sembreizh/_layouts/15/DocIdRedir.aspx?ID=SEMID-1961440174-5501811</Url>
      <Description>SEMID-1961440174-5501811</Description>
    </_dlc_DocIdUrl>
  </documentManagement>
</p:properties>
</file>

<file path=customXml/itemProps1.xml><?xml version="1.0" encoding="utf-8"?>
<ds:datastoreItem xmlns:ds="http://schemas.openxmlformats.org/officeDocument/2006/customXml" ds:itemID="{52BC8DF4-6B97-4334-A64A-771A4432657E}"/>
</file>

<file path=customXml/itemProps2.xml><?xml version="1.0" encoding="utf-8"?>
<ds:datastoreItem xmlns:ds="http://schemas.openxmlformats.org/officeDocument/2006/customXml" ds:itemID="{7D09CAEE-EB18-4FB8-851E-BA85BE8F0A51}"/>
</file>

<file path=customXml/itemProps3.xml><?xml version="1.0" encoding="utf-8"?>
<ds:datastoreItem xmlns:ds="http://schemas.openxmlformats.org/officeDocument/2006/customXml" ds:itemID="{BD8278E6-8308-4F2C-B3D4-DCC7FC694BDA}"/>
</file>

<file path=customXml/itemProps4.xml><?xml version="1.0" encoding="utf-8"?>
<ds:datastoreItem xmlns:ds="http://schemas.openxmlformats.org/officeDocument/2006/customXml" ds:itemID="{F056C489-A523-4480-9639-0838044B67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PDG</vt:lpstr>
      <vt:lpstr>02-GO</vt:lpstr>
      <vt:lpstr>'02-GO'!Impression_des_titres</vt:lpstr>
      <vt:lpstr>LOT</vt:lpstr>
      <vt:lpstr>N°_LOT</vt:lpstr>
      <vt:lpstr>'02-GO'!Zone_d_impression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Karine LANDEROIN</cp:lastModifiedBy>
  <cp:lastPrinted>2024-11-13T16:11:13Z</cp:lastPrinted>
  <dcterms:created xsi:type="dcterms:W3CDTF">2016-02-22T09:49:09Z</dcterms:created>
  <dcterms:modified xsi:type="dcterms:W3CDTF">2024-11-13T16:11:36Z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-1373858390</vt:i4>
  </property>
  <property fmtid="{D5CDD505-2E9C-101B-9397-08002B2CF9AE}" pid="3" name="_NewReviewCycle">
    <vt:lpwstr/>
  </property>
  <property fmtid="{D5CDD505-2E9C-101B-9397-08002B2CF9AE}" pid="4" name="_EmailSubject">
    <vt:lpwstr>101167	LANDIVISIAU - BAN - Bat logement 268</vt:lpwstr>
  </property>
  <property fmtid="{D5CDD505-2E9C-101B-9397-08002B2CF9AE}" pid="5" name="_AuthorEmail">
    <vt:lpwstr>olivier.duval@oteis.fr</vt:lpwstr>
  </property>
  <property fmtid="{D5CDD505-2E9C-101B-9397-08002B2CF9AE}" pid="6" name="_AuthorEmailDisplayName">
    <vt:lpwstr>Olivier DUVAL</vt:lpwstr>
  </property>
  <property fmtid="{D5CDD505-2E9C-101B-9397-08002B2CF9AE}" pid="7" name="_ReviewingToolsShownOnce">
    <vt:lpwstr/>
  </property>
  <property fmtid="{D5CDD505-2E9C-101B-9397-08002B2CF9AE}" pid="8" name="ContentTypeId">
    <vt:lpwstr>0x010100ECF3EFE3566F554E91BEFE01F993430E</vt:lpwstr>
  </property>
  <property fmtid="{D5CDD505-2E9C-101B-9397-08002B2CF9AE}" pid="9" name="_dlc_DocIdItemGuid">
    <vt:lpwstr>fec39482-38e9-40dd-9ba5-1012f4f04598</vt:lpwstr>
  </property>
  <property fmtid="{D5CDD505-2E9C-101B-9397-08002B2CF9AE}" pid="10" name="MediaServiceImageTags">
    <vt:lpwstr/>
  </property>
</Properties>
</file>